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LAN ANH\2.NAM 2022\4.CHEDOCHINHSACH_2022\4.CHEDOCHNHSACH_KY3NAM2022_KHOA22D\SINH VIEN KIEM DO\"/>
    </mc:Choice>
  </mc:AlternateContent>
  <xr:revisionPtr revIDLastSave="0" documentId="13_ncr:1_{B8F85D37-A47C-4825-972B-D2B1D1BB6B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KY3_NAM2022" sheetId="73" r:id="rId1"/>
    <sheet name="BTH" sheetId="34" r:id="rId2"/>
  </sheets>
  <definedNames>
    <definedName name="_xlnm._FilterDatabase" localSheetId="0" hidden="1">KY3_NAM2022!$A$7:$L$184</definedName>
    <definedName name="_xlnm.Print_Area" localSheetId="0">KY3_NAM2022!$A$1:$L$160</definedName>
    <definedName name="_xlnm.Print_Titles" localSheetId="0">KY3_NAM2022!$7:$7</definedName>
  </definedNames>
  <calcPr calcId="18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1" i="73" l="1"/>
  <c r="L185" i="73"/>
  <c r="A132" i="73"/>
  <c r="L163" i="73" l="1"/>
  <c r="L164" i="73"/>
  <c r="L165" i="73"/>
  <c r="L166" i="73"/>
  <c r="L167" i="73"/>
  <c r="L168" i="73"/>
  <c r="L169" i="73"/>
  <c r="L170" i="73"/>
  <c r="L171" i="73"/>
  <c r="L172" i="73"/>
  <c r="L173" i="73"/>
  <c r="L174" i="73"/>
  <c r="L175" i="73"/>
  <c r="L176" i="73"/>
  <c r="L177" i="73"/>
  <c r="L178" i="73"/>
  <c r="L179" i="73"/>
  <c r="L180" i="73"/>
  <c r="L181" i="73"/>
  <c r="L182" i="73"/>
  <c r="L183" i="73"/>
  <c r="L184" i="73"/>
  <c r="L162" i="73"/>
  <c r="I149" i="73"/>
  <c r="I148" i="73"/>
  <c r="I147" i="73"/>
  <c r="I146" i="73"/>
  <c r="I145" i="73"/>
  <c r="I144" i="73"/>
  <c r="I143" i="73"/>
  <c r="I142" i="73" l="1"/>
  <c r="I141" i="73"/>
  <c r="I140" i="73"/>
  <c r="I137" i="73"/>
  <c r="I136" i="73"/>
  <c r="I135" i="73"/>
  <c r="I134" i="73"/>
  <c r="I133" i="73"/>
  <c r="A133" i="73"/>
  <c r="A134" i="73" s="1"/>
  <c r="A135" i="73" s="1"/>
  <c r="A136" i="73" s="1"/>
  <c r="A137" i="73" s="1"/>
  <c r="D138" i="73" s="1"/>
  <c r="I132" i="73"/>
  <c r="I127" i="73"/>
  <c r="I128" i="73"/>
  <c r="I126" i="73"/>
  <c r="I125" i="73"/>
  <c r="I124" i="73"/>
  <c r="I123" i="73"/>
  <c r="I122" i="73"/>
  <c r="I119" i="73"/>
  <c r="I118" i="73"/>
  <c r="I117" i="73"/>
  <c r="I116" i="73"/>
  <c r="I115" i="73"/>
  <c r="I114" i="73"/>
  <c r="I112" i="73"/>
  <c r="I113" i="73"/>
  <c r="I111" i="73"/>
  <c r="I110" i="73"/>
  <c r="I109" i="73"/>
  <c r="I108" i="73"/>
  <c r="I107" i="73"/>
  <c r="I106" i="73"/>
  <c r="A26" i="73"/>
  <c r="A27" i="73" s="1"/>
  <c r="A28" i="73" s="1"/>
  <c r="A29" i="73" s="1"/>
  <c r="A30" i="73" s="1"/>
  <c r="A31" i="73" s="1"/>
  <c r="A32" i="73" s="1"/>
  <c r="A33" i="73" s="1"/>
  <c r="A34" i="73" s="1"/>
  <c r="A35" i="73" s="1"/>
  <c r="A36" i="73" s="1"/>
  <c r="A37" i="73" s="1"/>
  <c r="I25" i="73"/>
  <c r="I138" i="73" l="1"/>
  <c r="I150" i="73"/>
  <c r="I129" i="73"/>
  <c r="I120" i="73"/>
  <c r="I103" i="73"/>
  <c r="I102" i="73"/>
  <c r="I101" i="73"/>
  <c r="I100" i="73"/>
  <c r="I99" i="73"/>
  <c r="I98" i="73"/>
  <c r="I97" i="73"/>
  <c r="I96" i="73"/>
  <c r="I95" i="73"/>
  <c r="I94" i="73"/>
  <c r="I93" i="73"/>
  <c r="I92" i="73"/>
  <c r="I91" i="73"/>
  <c r="I90" i="73"/>
  <c r="I89" i="73"/>
  <c r="I88" i="73"/>
  <c r="I87" i="73"/>
  <c r="I86" i="73"/>
  <c r="I85" i="73"/>
  <c r="I84" i="73"/>
  <c r="I83" i="73"/>
  <c r="I82" i="73"/>
  <c r="I81" i="73"/>
  <c r="I78" i="73"/>
  <c r="I77" i="73"/>
  <c r="I76" i="73"/>
  <c r="I75" i="73"/>
  <c r="I74" i="73"/>
  <c r="I73" i="73"/>
  <c r="I70" i="73"/>
  <c r="I69" i="73"/>
  <c r="I68" i="73"/>
  <c r="I67" i="73"/>
  <c r="I66" i="73"/>
  <c r="I65" i="73"/>
  <c r="I64" i="73"/>
  <c r="I63" i="73"/>
  <c r="I62" i="73"/>
  <c r="I61" i="73"/>
  <c r="I58" i="73"/>
  <c r="I57" i="73"/>
  <c r="I56" i="73"/>
  <c r="I55" i="73"/>
  <c r="A56" i="73"/>
  <c r="A57" i="73" s="1"/>
  <c r="A58" i="73" s="1"/>
  <c r="A59" i="73" s="1"/>
  <c r="A60" i="73" s="1"/>
  <c r="A61" i="73" s="1"/>
  <c r="A62" i="73" s="1"/>
  <c r="A63" i="73" s="1"/>
  <c r="A64" i="73" s="1"/>
  <c r="A65" i="73" s="1"/>
  <c r="A66" i="73" s="1"/>
  <c r="A67" i="73" s="1"/>
  <c r="A68" i="73" s="1"/>
  <c r="A69" i="73" s="1"/>
  <c r="A70" i="73" s="1"/>
  <c r="D71" i="73" s="1"/>
  <c r="I59" i="73"/>
  <c r="I60" i="73"/>
  <c r="I52" i="73"/>
  <c r="I51" i="73"/>
  <c r="I50" i="73"/>
  <c r="I47" i="73"/>
  <c r="I43" i="73"/>
  <c r="I40" i="73"/>
  <c r="I104" i="73" l="1"/>
  <c r="I79" i="73"/>
  <c r="I71" i="73"/>
  <c r="I53" i="73"/>
  <c r="I37" i="73"/>
  <c r="I36" i="73"/>
  <c r="I31" i="73"/>
  <c r="I30" i="73"/>
  <c r="I28" i="73"/>
  <c r="I26" i="73"/>
  <c r="I22" i="73"/>
  <c r="I21" i="73"/>
  <c r="I20" i="73"/>
  <c r="I17" i="73"/>
  <c r="I16" i="73"/>
  <c r="I15" i="73"/>
  <c r="I12" i="73"/>
  <c r="I11" i="73"/>
  <c r="I10" i="73"/>
  <c r="I9" i="73"/>
  <c r="I46" i="73"/>
  <c r="I45" i="73"/>
  <c r="I44" i="73"/>
  <c r="I42" i="73"/>
  <c r="I41" i="73"/>
  <c r="I35" i="73"/>
  <c r="I34" i="73"/>
  <c r="I33" i="73"/>
  <c r="I32" i="73"/>
  <c r="I29" i="73"/>
  <c r="I27" i="73"/>
  <c r="I19" i="73"/>
  <c r="I18" i="73"/>
  <c r="I14" i="73"/>
  <c r="I13" i="73"/>
  <c r="I38" i="73" l="1"/>
  <c r="I48" i="73"/>
  <c r="I23" i="73"/>
  <c r="I151" i="73" l="1"/>
  <c r="A141" i="73"/>
  <c r="A142" i="73" s="1"/>
  <c r="A143" i="73" s="1"/>
  <c r="A144" i="73" s="1"/>
  <c r="A145" i="73" s="1"/>
  <c r="A146" i="73" s="1"/>
  <c r="A147" i="73" s="1"/>
  <c r="A148" i="73" s="1"/>
  <c r="A149" i="73" s="1"/>
  <c r="D150" i="73" s="1"/>
  <c r="A123" i="73"/>
  <c r="A124" i="73" s="1"/>
  <c r="A125" i="73" s="1"/>
  <c r="A126" i="73" s="1"/>
  <c r="A127" i="73" l="1"/>
  <c r="A128" i="73" s="1"/>
  <c r="D129" i="73" s="1"/>
  <c r="A51" i="73"/>
  <c r="A52" i="73" s="1"/>
  <c r="D53" i="73" s="1"/>
  <c r="D38" i="73"/>
  <c r="H8" i="34" l="1"/>
  <c r="A82" i="73"/>
  <c r="A83" i="73" s="1"/>
  <c r="A84" i="73" s="1"/>
  <c r="A85" i="73" s="1"/>
  <c r="A86" i="73" s="1"/>
  <c r="A87" i="73" s="1"/>
  <c r="A88" i="73" s="1"/>
  <c r="A89" i="73" s="1"/>
  <c r="A90" i="73" s="1"/>
  <c r="A91" i="73" s="1"/>
  <c r="A92" i="73" s="1"/>
  <c r="A93" i="73" s="1"/>
  <c r="A94" i="73" s="1"/>
  <c r="A95" i="73" s="1"/>
  <c r="A96" i="73" s="1"/>
  <c r="A97" i="73" s="1"/>
  <c r="A98" i="73" s="1"/>
  <c r="A99" i="73" s="1"/>
  <c r="A100" i="73" s="1"/>
  <c r="A101" i="73" s="1"/>
  <c r="A102" i="73" s="1"/>
  <c r="A103" i="73" s="1"/>
  <c r="D104" i="73" s="1"/>
  <c r="A74" i="73"/>
  <c r="A75" i="73" s="1"/>
  <c r="A76" i="73" s="1"/>
  <c r="A77" i="73" s="1"/>
  <c r="A78" i="73" s="1"/>
  <c r="D79" i="73" s="1"/>
  <c r="A41" i="73"/>
  <c r="A42" i="73" s="1"/>
  <c r="A43" i="73" s="1"/>
  <c r="A44" i="73" s="1"/>
  <c r="A45" i="73" s="1"/>
  <c r="A46" i="73" s="1"/>
  <c r="A47" i="73" s="1"/>
  <c r="D48" i="73" s="1"/>
  <c r="A107" i="73"/>
  <c r="A108" i="73" s="1"/>
  <c r="A109" i="73" s="1"/>
  <c r="A110" i="73" s="1"/>
  <c r="A111" i="73" s="1"/>
  <c r="A112" i="73" s="1"/>
  <c r="A113" i="73" s="1"/>
  <c r="A114" i="73" s="1"/>
  <c r="A115" i="73" s="1"/>
  <c r="A116" i="73" s="1"/>
  <c r="A117" i="73" s="1"/>
  <c r="A118" i="73" s="1"/>
  <c r="A119" i="73" s="1"/>
  <c r="D120" i="73" s="1"/>
  <c r="A10" i="73"/>
  <c r="A11" i="73" s="1"/>
  <c r="A12" i="73" s="1"/>
  <c r="A13" i="73" s="1"/>
  <c r="A14" i="73" s="1"/>
  <c r="A15" i="73" s="1"/>
  <c r="A16" i="73" s="1"/>
  <c r="A17" i="73" s="1"/>
  <c r="A18" i="73" s="1"/>
  <c r="A19" i="73" s="1"/>
  <c r="A20" i="73" s="1"/>
  <c r="A21" i="73" s="1"/>
  <c r="A22" i="73" s="1"/>
  <c r="D23" i="73" s="1"/>
  <c r="D151" i="73" l="1"/>
  <c r="H9" i="34"/>
  <c r="G8" i="34" l="1"/>
  <c r="I8" i="34" s="1"/>
  <c r="I9" i="34" s="1"/>
  <c r="E8" i="34"/>
  <c r="D9" i="34" l="1"/>
  <c r="A8" i="34"/>
  <c r="F9" i="34" l="1"/>
</calcChain>
</file>

<file path=xl/sharedStrings.xml><?xml version="1.0" encoding="utf-8"?>
<sst xmlns="http://schemas.openxmlformats.org/spreadsheetml/2006/main" count="860" uniqueCount="616">
  <si>
    <t>Uyên</t>
  </si>
  <si>
    <t>Khoa Kế toán - Kiểm toán</t>
  </si>
  <si>
    <t>My</t>
  </si>
  <si>
    <t>Tên</t>
  </si>
  <si>
    <t>Yến</t>
  </si>
  <si>
    <t>Quỳnh</t>
  </si>
  <si>
    <t>Khoa Marketing</t>
  </si>
  <si>
    <t>Nguyễn Thị Kim</t>
  </si>
  <si>
    <t>Khoa Thương mại</t>
  </si>
  <si>
    <t>Thảo</t>
  </si>
  <si>
    <t>MSSV</t>
  </si>
  <si>
    <t>Nhi</t>
  </si>
  <si>
    <t>Thủy</t>
  </si>
  <si>
    <t>Thư</t>
  </si>
  <si>
    <t>Vy</t>
  </si>
  <si>
    <t>Tuyền</t>
  </si>
  <si>
    <t>Huyền</t>
  </si>
  <si>
    <t>Họ</t>
  </si>
  <si>
    <t>Nhung</t>
  </si>
  <si>
    <t>Khoa Thuế - Hải quan</t>
  </si>
  <si>
    <t>Như</t>
  </si>
  <si>
    <t>Ngày sinh</t>
  </si>
  <si>
    <t>Khoa Du lịch</t>
  </si>
  <si>
    <t>Anh</t>
  </si>
  <si>
    <t>Hân</t>
  </si>
  <si>
    <t>Dung</t>
  </si>
  <si>
    <t>Đạt</t>
  </si>
  <si>
    <t>Tiên</t>
  </si>
  <si>
    <t>Thi</t>
  </si>
  <si>
    <t>Khoa Thẩm định giá - Kinh doanh BĐS</t>
  </si>
  <si>
    <t>Khoa Tài chính - Ngân hàng</t>
  </si>
  <si>
    <t>Linh</t>
  </si>
  <si>
    <t>Khoa Quản trị kinh doanh</t>
  </si>
  <si>
    <t>Hạnh</t>
  </si>
  <si>
    <t>Ngân</t>
  </si>
  <si>
    <t>Trần Thị</t>
  </si>
  <si>
    <t>Khoa Ngoại ngữ</t>
  </si>
  <si>
    <t>Stt</t>
  </si>
  <si>
    <t>I</t>
  </si>
  <si>
    <t>II</t>
  </si>
  <si>
    <t>III</t>
  </si>
  <si>
    <t>IV</t>
  </si>
  <si>
    <t>V</t>
  </si>
  <si>
    <t>VI</t>
  </si>
  <si>
    <t>VII</t>
  </si>
  <si>
    <t>BỘ TÀI CHÍNH</t>
  </si>
  <si>
    <t>Lớp</t>
  </si>
  <si>
    <t>VIII</t>
  </si>
  <si>
    <t>IX</t>
  </si>
  <si>
    <t xml:space="preserve">Đối tượng được hỗ trợ </t>
  </si>
  <si>
    <t>Độc lập - Tự do - Hạnh phúc</t>
  </si>
  <si>
    <t>CỘNG HÒA XÃ HỘI CHỦ NGHĨA VIỆT NAM</t>
  </si>
  <si>
    <t>X</t>
  </si>
  <si>
    <t>Trang</t>
  </si>
  <si>
    <t>Sinh viên thuộc hộ cận nghèo</t>
  </si>
  <si>
    <t>Sinh viên thuộc hộ nghèo</t>
  </si>
  <si>
    <t>Ý</t>
  </si>
  <si>
    <t>Nguyễn Thị Thùy</t>
  </si>
  <si>
    <t>Nguyên</t>
  </si>
  <si>
    <t>Hoàng Thị Minh</t>
  </si>
  <si>
    <t>Tú</t>
  </si>
  <si>
    <t>Khoa Công nghệ thông tin</t>
  </si>
  <si>
    <t>Trinh</t>
  </si>
  <si>
    <t>Giang</t>
  </si>
  <si>
    <t>Oanh</t>
  </si>
  <si>
    <t>Trúc</t>
  </si>
  <si>
    <t>Duyên</t>
  </si>
  <si>
    <t>Thanh</t>
  </si>
  <si>
    <t>Quyên</t>
  </si>
  <si>
    <t>Nguyễn Văn</t>
  </si>
  <si>
    <t>Thương</t>
  </si>
  <si>
    <t>Nguyễn Thị Ngọc</t>
  </si>
  <si>
    <t>Nguyễn Thị Mỹ</t>
  </si>
  <si>
    <t xml:space="preserve">Cộng: </t>
  </si>
  <si>
    <t>Sinh viên</t>
  </si>
  <si>
    <t>Số tiền (đ)</t>
  </si>
  <si>
    <t>ThS. Nguyễn Thanh Hải</t>
  </si>
  <si>
    <t>Sinh viên có Cha mất</t>
  </si>
  <si>
    <t>Nguyễn Thị Thu</t>
  </si>
  <si>
    <t>Châu</t>
  </si>
  <si>
    <t>Sinh viên có Mẹ mất</t>
  </si>
  <si>
    <t>Thúy</t>
  </si>
  <si>
    <t>Trân</t>
  </si>
  <si>
    <t>Hiếu</t>
  </si>
  <si>
    <t>Nguyệt</t>
  </si>
  <si>
    <t>STT</t>
  </si>
  <si>
    <t>Khóa học</t>
  </si>
  <si>
    <t xml:space="preserve">Tổng cộng </t>
  </si>
  <si>
    <t>Cộng:</t>
  </si>
  <si>
    <t>Hỗ trợ 50%</t>
  </si>
  <si>
    <t>Hỗ trợ 40%</t>
  </si>
  <si>
    <t>Mức hỗ trợ (đ)</t>
  </si>
  <si>
    <t>Số tiền hỗ trợ (đ)</t>
  </si>
  <si>
    <t>Mức học phí 1 năm học (đ)</t>
  </si>
  <si>
    <t xml:space="preserve">Mức hỗ trợ </t>
  </si>
  <si>
    <t>Ánh</t>
  </si>
  <si>
    <t xml:space="preserve">Tổng cộng: </t>
  </si>
  <si>
    <t>Nga</t>
  </si>
  <si>
    <t>Loan</t>
  </si>
  <si>
    <t>Phạm Thị Ngọc</t>
  </si>
  <si>
    <t>Nguyễn Thanh</t>
  </si>
  <si>
    <t>Nguyễn Thị Như</t>
  </si>
  <si>
    <t>Số lượng
SV</t>
  </si>
  <si>
    <t>Đối Tượng</t>
  </si>
  <si>
    <t>Sinh viên có Anh/Chị/Em đang học tại Trường</t>
  </si>
  <si>
    <t>Sinh viên có hoàn cảnh đặc biệt khó khăn khác</t>
  </si>
  <si>
    <t>Sinh viên có Cha hoặc Mẹ mất</t>
  </si>
  <si>
    <t>TP. CÔNG TÁC SINH VIÊN</t>
  </si>
  <si>
    <t>Nguyễn Hoàng</t>
  </si>
  <si>
    <t>Nữ</t>
  </si>
  <si>
    <t>Diệu</t>
  </si>
  <si>
    <t>Nguyễn Ngọc</t>
  </si>
  <si>
    <t>Tâm</t>
  </si>
  <si>
    <t>Phan Thị Kim</t>
  </si>
  <si>
    <t>Sinh viên có Cha hoặc Mẹ bị bệnh hiểm nghèo</t>
  </si>
  <si>
    <t>Sinh viên mồ côi cả Cha lẫn Mẹ</t>
  </si>
  <si>
    <t>Nguyễn Thị Minh</t>
  </si>
  <si>
    <t>Lê Thị Kim</t>
  </si>
  <si>
    <t>Phụng</t>
  </si>
  <si>
    <r>
      <rPr>
        <b/>
        <sz val="12.5"/>
        <color theme="1"/>
        <rFont val="Times New Roman"/>
        <family val="1"/>
      </rPr>
      <t>Trong đó:</t>
    </r>
    <r>
      <rPr>
        <sz val="12.5"/>
        <color theme="1"/>
        <rFont val="Times New Roman"/>
        <family val="1"/>
      </rPr>
      <t xml:space="preserve"> </t>
    </r>
  </si>
  <si>
    <t>Sơn</t>
  </si>
  <si>
    <t>Vân</t>
  </si>
  <si>
    <t>Nguyễn Thị Xuân</t>
  </si>
  <si>
    <t>Thơ</t>
  </si>
  <si>
    <t>Khoa Kinh tế - Luật</t>
  </si>
  <si>
    <t>XI</t>
  </si>
  <si>
    <t>Sinh viên bị bệnh hiểm nghèo</t>
  </si>
  <si>
    <t>Huy</t>
  </si>
  <si>
    <t>Võ Ngọc</t>
  </si>
  <si>
    <t>Nguyễn Phương</t>
  </si>
  <si>
    <t>Huệ</t>
  </si>
  <si>
    <t>Thắng</t>
  </si>
  <si>
    <t>Hào</t>
  </si>
  <si>
    <t>Số TK
 Ngân hàng</t>
  </si>
  <si>
    <t>Ngân hàng</t>
  </si>
  <si>
    <t>Chi nhánh</t>
  </si>
  <si>
    <t>TRƯỜNG ĐẠI HỌC TÀI CHÍNH - MARKETING</t>
  </si>
  <si>
    <t>NGƯỜI LẬP</t>
  </si>
  <si>
    <t xml:space="preserve">     TP. KẾ HOẠCH - TÀI CHÍNH</t>
  </si>
  <si>
    <t>HIỆU TRƯỞNG</t>
  </si>
  <si>
    <t xml:space="preserve">Thái T. Lan Anh </t>
  </si>
  <si>
    <t>Tuấn</t>
  </si>
  <si>
    <t>Thiện</t>
  </si>
  <si>
    <t>Chi</t>
  </si>
  <si>
    <t>Thắm</t>
  </si>
  <si>
    <t>Dương Thị Ngọc</t>
  </si>
  <si>
    <t>Phú</t>
  </si>
  <si>
    <t>Y Minh</t>
  </si>
  <si>
    <t>Liên</t>
  </si>
  <si>
    <t>Trần Thị Trúc</t>
  </si>
  <si>
    <t>Tính mức hỗ trợ 4 tháng (Học phí 1 năm học/10 tháng *4)</t>
  </si>
  <si>
    <t>TS. Hoàng Thái Hưng</t>
  </si>
  <si>
    <t>Sinh viên mồ côi cả Cha lẫn Mẹ (Không có Quyết định trợ cấp xã hội để chuyển sang chế độ miễn giảm học phí theo Nghị định 81/2021/NĐ-CP)</t>
  </si>
  <si>
    <t xml:space="preserve">Mức </t>
  </si>
  <si>
    <t>Lê Thanh</t>
  </si>
  <si>
    <t>Lê Minh</t>
  </si>
  <si>
    <t>Võ Kim</t>
  </si>
  <si>
    <t>Thuý</t>
  </si>
  <si>
    <t>Hòa</t>
  </si>
  <si>
    <t>Hải</t>
  </si>
  <si>
    <t>Bích</t>
  </si>
  <si>
    <t>25/11/2003</t>
  </si>
  <si>
    <t>02/10/2003</t>
  </si>
  <si>
    <t>Cường</t>
  </si>
  <si>
    <t xml:space="preserve">  PGS. TS. Phạm Tiến Đạt</t>
  </si>
  <si>
    <t>(Kèm theo Quyết định số:                /QĐ-ĐHTCM ngày     / 11 /2022)</t>
  </si>
  <si>
    <t>1921000815</t>
  </si>
  <si>
    <t>2121007445</t>
  </si>
  <si>
    <t>1921001042</t>
  </si>
  <si>
    <t>1921002270</t>
  </si>
  <si>
    <t>1921002308</t>
  </si>
  <si>
    <t>1921002633</t>
  </si>
  <si>
    <t>1921004774</t>
  </si>
  <si>
    <t>Nguyễn Quỳnh Như</t>
  </si>
  <si>
    <t>2121001762</t>
  </si>
  <si>
    <t>22DLH03</t>
  </si>
  <si>
    <t>2121001868</t>
  </si>
  <si>
    <t>2121002127</t>
  </si>
  <si>
    <t>Phạm Ngọc Như</t>
  </si>
  <si>
    <t>1921003136</t>
  </si>
  <si>
    <t>2021000701</t>
  </si>
  <si>
    <t>2021008640</t>
  </si>
  <si>
    <t>1921006718</t>
  </si>
  <si>
    <t>Lương Thị Thu</t>
  </si>
  <si>
    <t>22DLD01</t>
  </si>
  <si>
    <t>2221004375</t>
  </si>
  <si>
    <t>2021004354</t>
  </si>
  <si>
    <t>2021005407</t>
  </si>
  <si>
    <t>22DQT03</t>
  </si>
  <si>
    <t>22DKB02</t>
  </si>
  <si>
    <t>22DKQ03</t>
  </si>
  <si>
    <t>22DKT04</t>
  </si>
  <si>
    <t>22DTC07</t>
  </si>
  <si>
    <t>22DTL01</t>
  </si>
  <si>
    <t>22DQT08</t>
  </si>
  <si>
    <t>22DMA04</t>
  </si>
  <si>
    <t>22DMA03</t>
  </si>
  <si>
    <t>22DMA05</t>
  </si>
  <si>
    <t>22DKB01</t>
  </si>
  <si>
    <t>2221002170</t>
  </si>
  <si>
    <t>22DKQ05</t>
  </si>
  <si>
    <t>2221002882</t>
  </si>
  <si>
    <t>22DTC06</t>
  </si>
  <si>
    <t>2221003348</t>
  </si>
  <si>
    <t>22DTC04</t>
  </si>
  <si>
    <t>22DHT02</t>
  </si>
  <si>
    <t>22DQT09</t>
  </si>
  <si>
    <t>2221003917</t>
  </si>
  <si>
    <t>22DKT03</t>
  </si>
  <si>
    <t>22DHT01</t>
  </si>
  <si>
    <t>22DTA03</t>
  </si>
  <si>
    <t>22DTC09</t>
  </si>
  <si>
    <t>22DEM01</t>
  </si>
  <si>
    <t>22DQT05</t>
  </si>
  <si>
    <t>22DTC03</t>
  </si>
  <si>
    <t>22DTA04</t>
  </si>
  <si>
    <t>22DTA02</t>
  </si>
  <si>
    <t>2221000049</t>
  </si>
  <si>
    <t>2221000228</t>
  </si>
  <si>
    <t>2221000299</t>
  </si>
  <si>
    <t>22DQT04</t>
  </si>
  <si>
    <t>22DQT01</t>
  </si>
  <si>
    <t>22DQT02</t>
  </si>
  <si>
    <t>2221000385</t>
  </si>
  <si>
    <t>2221000393</t>
  </si>
  <si>
    <t>2221000403</t>
  </si>
  <si>
    <t>2221000639</t>
  </si>
  <si>
    <t>2221000643</t>
  </si>
  <si>
    <t>2221000735</t>
  </si>
  <si>
    <t>22DMA02</t>
  </si>
  <si>
    <t>22DMA01</t>
  </si>
  <si>
    <t>2221001317</t>
  </si>
  <si>
    <t>2221001414</t>
  </si>
  <si>
    <t>2221001428</t>
  </si>
  <si>
    <t>2221001430</t>
  </si>
  <si>
    <t>2221002077</t>
  </si>
  <si>
    <t>2221002151</t>
  </si>
  <si>
    <t>22DKQ02</t>
  </si>
  <si>
    <t>22DKQ01</t>
  </si>
  <si>
    <t>2221002356</t>
  </si>
  <si>
    <t>22DTC08</t>
  </si>
  <si>
    <t>22DTC01</t>
  </si>
  <si>
    <t>22DTC02</t>
  </si>
  <si>
    <t>22DTC10</t>
  </si>
  <si>
    <t>2221003023</t>
  </si>
  <si>
    <t>2221003056</t>
  </si>
  <si>
    <t>2221003064</t>
  </si>
  <si>
    <t>2221003092</t>
  </si>
  <si>
    <t>2221003169</t>
  </si>
  <si>
    <t>2221003242</t>
  </si>
  <si>
    <t>Phạm Thị Tú</t>
  </si>
  <si>
    <t>2221003339</t>
  </si>
  <si>
    <t>22DKT01</t>
  </si>
  <si>
    <t>22DKT02</t>
  </si>
  <si>
    <t>2221003835</t>
  </si>
  <si>
    <t>2221003872</t>
  </si>
  <si>
    <t>22DHT03</t>
  </si>
  <si>
    <t>2221004228</t>
  </si>
  <si>
    <t>2221004246</t>
  </si>
  <si>
    <t>22DHT05</t>
  </si>
  <si>
    <t>2221004315</t>
  </si>
  <si>
    <t>2221004333</t>
  </si>
  <si>
    <t>22DKS02</t>
  </si>
  <si>
    <t>2221002950</t>
  </si>
  <si>
    <t>2221000371</t>
  </si>
  <si>
    <t>2221000634</t>
  </si>
  <si>
    <t>2221000776</t>
  </si>
  <si>
    <t>2221000781</t>
  </si>
  <si>
    <t>2221001270</t>
  </si>
  <si>
    <t>2221001366</t>
  </si>
  <si>
    <t>2221002049</t>
  </si>
  <si>
    <t>2221003166</t>
  </si>
  <si>
    <t>2221003884</t>
  </si>
  <si>
    <t>2021010325</t>
  </si>
  <si>
    <t>2221000726</t>
  </si>
  <si>
    <t>2221001244</t>
  </si>
  <si>
    <t>2221001264</t>
  </si>
  <si>
    <t>2221001298</t>
  </si>
  <si>
    <t>2221001374</t>
  </si>
  <si>
    <t>2221001976</t>
  </si>
  <si>
    <t>2221002051</t>
  </si>
  <si>
    <t>2221002958</t>
  </si>
  <si>
    <t>2221003066</t>
  </si>
  <si>
    <t>2221003247</t>
  </si>
  <si>
    <t>2221003263</t>
  </si>
  <si>
    <t>2221003398</t>
  </si>
  <si>
    <t>2221003930</t>
  </si>
  <si>
    <t>2221001307</t>
  </si>
  <si>
    <t>2221001372</t>
  </si>
  <si>
    <t>2221003286</t>
  </si>
  <si>
    <t>2221004296</t>
  </si>
  <si>
    <t>2221000086</t>
  </si>
  <si>
    <t>2221004191</t>
  </si>
  <si>
    <t>2221004290</t>
  </si>
  <si>
    <t>CLC_22DMC06</t>
  </si>
  <si>
    <t>CLC_22DTC07</t>
  </si>
  <si>
    <t>2221000018</t>
  </si>
  <si>
    <t>2221000043</t>
  </si>
  <si>
    <t>2221000082</t>
  </si>
  <si>
    <t>2221000154</t>
  </si>
  <si>
    <t>Nguyễn Thị Tuyết</t>
  </si>
  <si>
    <t>2221002046</t>
  </si>
  <si>
    <t>2221002183</t>
  </si>
  <si>
    <t>2221002286</t>
  </si>
  <si>
    <t>2221002343</t>
  </si>
  <si>
    <t>2021008760</t>
  </si>
  <si>
    <t>2221004152</t>
  </si>
  <si>
    <t>2221004162</t>
  </si>
  <si>
    <t>2221004169</t>
  </si>
  <si>
    <t>2221004217</t>
  </si>
  <si>
    <t>2221004258</t>
  </si>
  <si>
    <t>2221004259</t>
  </si>
  <si>
    <t>2221004320</t>
  </si>
  <si>
    <t>22DQN01</t>
  </si>
  <si>
    <t>22DLH01</t>
  </si>
  <si>
    <t>2221004450</t>
  </si>
  <si>
    <t>2221004591</t>
  </si>
  <si>
    <t>22DKS03</t>
  </si>
  <si>
    <t>22DQN02</t>
  </si>
  <si>
    <t>2221004835</t>
  </si>
  <si>
    <t>2221004891</t>
  </si>
  <si>
    <t>2221004825</t>
  </si>
  <si>
    <t>2221004467</t>
  </si>
  <si>
    <t>2221004541</t>
  </si>
  <si>
    <t>2221004549</t>
  </si>
  <si>
    <t>2221004579</t>
  </si>
  <si>
    <t>2221004615</t>
  </si>
  <si>
    <t>2221004653</t>
  </si>
  <si>
    <t>2221004737</t>
  </si>
  <si>
    <t>2221004863</t>
  </si>
  <si>
    <t>2021006285</t>
  </si>
  <si>
    <t>CLC_22DTM09</t>
  </si>
  <si>
    <t>CLC_22DQT01</t>
  </si>
  <si>
    <t>CLC_22DQT05</t>
  </si>
  <si>
    <t>CLC_22DQT02</t>
  </si>
  <si>
    <t>2221000919</t>
  </si>
  <si>
    <t>2221001031</t>
  </si>
  <si>
    <t>2221001147</t>
  </si>
  <si>
    <t>CLC_22DMA04</t>
  </si>
  <si>
    <t>CLC_22DMA02</t>
  </si>
  <si>
    <t>CLC_22DKB01</t>
  </si>
  <si>
    <t>CLC_22DTM01</t>
  </si>
  <si>
    <t>CLC_22DTM04</t>
  </si>
  <si>
    <t>CLC_22DTM05</t>
  </si>
  <si>
    <t>CLC_22DTC05</t>
  </si>
  <si>
    <t>CLC_22DNH01</t>
  </si>
  <si>
    <t>CLC_22DTC06</t>
  </si>
  <si>
    <t>2221003579</t>
  </si>
  <si>
    <t>2221003652</t>
  </si>
  <si>
    <t>CLC_22DKT04</t>
  </si>
  <si>
    <t>2221004000</t>
  </si>
  <si>
    <t>2221000357</t>
  </si>
  <si>
    <t>Nguyễn Thị Anh</t>
  </si>
  <si>
    <t>2221000467</t>
  </si>
  <si>
    <t>2221000530</t>
  </si>
  <si>
    <t>2221000538</t>
  </si>
  <si>
    <t>2221000576</t>
  </si>
  <si>
    <t>2221000774</t>
  </si>
  <si>
    <t>2221000783</t>
  </si>
  <si>
    <t>2221000793</t>
  </si>
  <si>
    <t>2221001237</t>
  </si>
  <si>
    <t>2221001300</t>
  </si>
  <si>
    <t>2221001423</t>
  </si>
  <si>
    <t>2221002986</t>
  </si>
  <si>
    <t>2221003170</t>
  </si>
  <si>
    <t>2221003918</t>
  </si>
  <si>
    <t>2021009033</t>
  </si>
  <si>
    <t>2221002630</t>
  </si>
  <si>
    <t>2221002810</t>
  </si>
  <si>
    <t>2221003433</t>
  </si>
  <si>
    <t>2221000860</t>
  </si>
  <si>
    <t>2221001554</t>
  </si>
  <si>
    <t>2221001769</t>
  </si>
  <si>
    <t>2221001866</t>
  </si>
  <si>
    <t>2221002130</t>
  </si>
  <si>
    <t>2221002605</t>
  </si>
  <si>
    <t>2221002704</t>
  </si>
  <si>
    <t>2221003421</t>
  </si>
  <si>
    <t>2221003524</t>
  </si>
  <si>
    <t>2221004083</t>
  </si>
  <si>
    <t>Dũng</t>
  </si>
  <si>
    <t>Kiệt</t>
  </si>
  <si>
    <t>Nguyễn Quốc</t>
  </si>
  <si>
    <t>Nguyễn Kim</t>
  </si>
  <si>
    <t>Phạm Mỹ</t>
  </si>
  <si>
    <t>Phong</t>
  </si>
  <si>
    <t>Dương Ngọc</t>
  </si>
  <si>
    <t>Phát</t>
  </si>
  <si>
    <t>Võ Thị Quỳnh</t>
  </si>
  <si>
    <t>Hoàng Thị</t>
  </si>
  <si>
    <t>Nguyễn Thảo</t>
  </si>
  <si>
    <t>Nguyễn Thị Hoàng</t>
  </si>
  <si>
    <t>Đặng Thị Anh</t>
  </si>
  <si>
    <t>Trần Thị Bảo</t>
  </si>
  <si>
    <t>Trần Minh</t>
  </si>
  <si>
    <t>Đinh Thị Khánh</t>
  </si>
  <si>
    <t>Lê Thị Quỳnh</t>
  </si>
  <si>
    <t>Lâm</t>
  </si>
  <si>
    <t>Trần Thị Hồng</t>
  </si>
  <si>
    <t>Nguyễn Thùy</t>
  </si>
  <si>
    <t>Nguyễn Trần Thị Thu</t>
  </si>
  <si>
    <t>Nguyễn Thị Trà</t>
  </si>
  <si>
    <t>Lý</t>
  </si>
  <si>
    <t>Phạm Quốc</t>
  </si>
  <si>
    <t>Huỳnh Hồng</t>
  </si>
  <si>
    <t>Nguyễn Trang</t>
  </si>
  <si>
    <t>Thời</t>
  </si>
  <si>
    <t>Hồ Thị Yến</t>
  </si>
  <si>
    <t>Phạm Thị Hoàng</t>
  </si>
  <si>
    <t>Nguyễn Cao</t>
  </si>
  <si>
    <t>Lê Đức</t>
  </si>
  <si>
    <t>Trần Thảo</t>
  </si>
  <si>
    <t>Phan Thị Tú</t>
  </si>
  <si>
    <t>Trần Anh</t>
  </si>
  <si>
    <t>Mơ</t>
  </si>
  <si>
    <t>Phạm Anh</t>
  </si>
  <si>
    <t>Trần Quang</t>
  </si>
  <si>
    <t>Dương Quốc</t>
  </si>
  <si>
    <t>Phan Thị</t>
  </si>
  <si>
    <t>Lê Thị Huỳnh</t>
  </si>
  <si>
    <t>Vũ Thị Hồng</t>
  </si>
  <si>
    <t>Trần Vũ Vân</t>
  </si>
  <si>
    <t>Huỳnh Thị Cẩm</t>
  </si>
  <si>
    <t>Đào Văn</t>
  </si>
  <si>
    <t>Vũ Hoàng</t>
  </si>
  <si>
    <t>Trần Thủy</t>
  </si>
  <si>
    <t>Bùi Anh</t>
  </si>
  <si>
    <t>Trương Thị Hồng</t>
  </si>
  <si>
    <t>Khởi</t>
  </si>
  <si>
    <t>Nguyễn Xuân Phương</t>
  </si>
  <si>
    <t>Trịnh Thị Bích</t>
  </si>
  <si>
    <t>Phạm Chí</t>
  </si>
  <si>
    <t>10/09/2003</t>
  </si>
  <si>
    <t>22/12/2003</t>
  </si>
  <si>
    <t>Võ Phước</t>
  </si>
  <si>
    <t>Trần Nguyễn Anh</t>
  </si>
  <si>
    <t>Nguyễn Thuỳ</t>
  </si>
  <si>
    <t>Lê Thị Nhã</t>
  </si>
  <si>
    <t>02/01/2004</t>
  </si>
  <si>
    <t>Dương Thị Hoài</t>
  </si>
  <si>
    <t>05/04/2004</t>
  </si>
  <si>
    <t>19/10/2004</t>
  </si>
  <si>
    <t>06/11/2004</t>
  </si>
  <si>
    <t>15/10/2004</t>
  </si>
  <si>
    <t>18/08/2004</t>
  </si>
  <si>
    <t>13/08/2004</t>
  </si>
  <si>
    <t>22/10/2004</t>
  </si>
  <si>
    <t>09/08/2004</t>
  </si>
  <si>
    <t>31/08/2004</t>
  </si>
  <si>
    <t>25/05/2004</t>
  </si>
  <si>
    <t>20/11/2004</t>
  </si>
  <si>
    <t>Mai Mỹ</t>
  </si>
  <si>
    <t>09/04/2004</t>
  </si>
  <si>
    <t>20/07/2004</t>
  </si>
  <si>
    <t>26/09/2004</t>
  </si>
  <si>
    <t>21/12/2004</t>
  </si>
  <si>
    <t>11/04/2004</t>
  </si>
  <si>
    <t>27/11/2004</t>
  </si>
  <si>
    <t>22/12/2004</t>
  </si>
  <si>
    <t>09/02/2004</t>
  </si>
  <si>
    <t>22/07/2004</t>
  </si>
  <si>
    <t>13/05/2004</t>
  </si>
  <si>
    <t>08/12/2004</t>
  </si>
  <si>
    <t>12/02/2004</t>
  </si>
  <si>
    <t>04/01/2004</t>
  </si>
  <si>
    <t>23/07/2004</t>
  </si>
  <si>
    <t>23/06/2004</t>
  </si>
  <si>
    <t>19/01/2004</t>
  </si>
  <si>
    <t>17/08/2004</t>
  </si>
  <si>
    <t>13/10/2004</t>
  </si>
  <si>
    <t>28/10/2004</t>
  </si>
  <si>
    <t>28/02/2004</t>
  </si>
  <si>
    <t>07/09/2004</t>
  </si>
  <si>
    <t>22/05/2004</t>
  </si>
  <si>
    <t>11/01/2004</t>
  </si>
  <si>
    <t>09/06/2004</t>
  </si>
  <si>
    <t>02/03/2004</t>
  </si>
  <si>
    <t>21/10/2004</t>
  </si>
  <si>
    <t>28/06/2004</t>
  </si>
  <si>
    <t>04/04/2004</t>
  </si>
  <si>
    <t>28/04/2004</t>
  </si>
  <si>
    <t>05/08/2004</t>
  </si>
  <si>
    <t>07/06/2004</t>
  </si>
  <si>
    <t>26/07/2004</t>
  </si>
  <si>
    <t>12/07/2004</t>
  </si>
  <si>
    <t>01/09/2004</t>
  </si>
  <si>
    <t>11/05/2004</t>
  </si>
  <si>
    <t>02/02/2004</t>
  </si>
  <si>
    <t>17/06/2004</t>
  </si>
  <si>
    <t>21/07/2004</t>
  </si>
  <si>
    <t>05/11/2004</t>
  </si>
  <si>
    <t>02/10/2004</t>
  </si>
  <si>
    <t>22/11/2004</t>
  </si>
  <si>
    <t>02/12/2004</t>
  </si>
  <si>
    <t>06/08/2004</t>
  </si>
  <si>
    <t>09/10/2004</t>
  </si>
  <si>
    <t>Lữ Nguyễn Tài</t>
  </si>
  <si>
    <t>07/01/2004</t>
  </si>
  <si>
    <t>15/06/2004</t>
  </si>
  <si>
    <t>02/09/2004</t>
  </si>
  <si>
    <t>31/01/2004</t>
  </si>
  <si>
    <t>Đổ Thành</t>
  </si>
  <si>
    <t>10/05/2004</t>
  </si>
  <si>
    <t>19/03/2004</t>
  </si>
  <si>
    <t>03/09/2004</t>
  </si>
  <si>
    <t>07/11/2004</t>
  </si>
  <si>
    <t>08/06/2004</t>
  </si>
  <si>
    <t>06/05/2004</t>
  </si>
  <si>
    <t>07/10/2004</t>
  </si>
  <si>
    <t>06/12/2004</t>
  </si>
  <si>
    <t>18/01/2004</t>
  </si>
  <si>
    <t>22/06/2004</t>
  </si>
  <si>
    <t>27/03/2004</t>
  </si>
  <si>
    <t>20/01/2004</t>
  </si>
  <si>
    <t>15/07/2004</t>
  </si>
  <si>
    <t>30/07/2004</t>
  </si>
  <si>
    <t>12/11/2004</t>
  </si>
  <si>
    <t>14/02/2004</t>
  </si>
  <si>
    <t>09/05/2004</t>
  </si>
  <si>
    <t>24/05/2004</t>
  </si>
  <si>
    <t>06/03/2004</t>
  </si>
  <si>
    <t>Phan Thị Phi</t>
  </si>
  <si>
    <t>Lại Huỳnh Lan</t>
  </si>
  <si>
    <t>26/10/2004</t>
  </si>
  <si>
    <t>12/06/2004</t>
  </si>
  <si>
    <t>Nguyễn Bá Việt</t>
  </si>
  <si>
    <t>Nguyễn Tấn Kim</t>
  </si>
  <si>
    <t>10/06/2004</t>
  </si>
  <si>
    <t>Khương Thị</t>
  </si>
  <si>
    <t>16/06/2004</t>
  </si>
  <si>
    <t>26/11/2004</t>
  </si>
  <si>
    <t>10/01/2004</t>
  </si>
  <si>
    <t>14/04/2004</t>
  </si>
  <si>
    <t>19/02/2004</t>
  </si>
  <si>
    <t>Nguyễn Chung</t>
  </si>
  <si>
    <t>15/12/2004</t>
  </si>
  <si>
    <t>25/06/2004</t>
  </si>
  <si>
    <t>29/04/2004</t>
  </si>
  <si>
    <t>16/11/2004</t>
  </si>
  <si>
    <t>20/05/2004</t>
  </si>
  <si>
    <t>21/01/2004</t>
  </si>
  <si>
    <t>Nguyễn Võ Mỹ</t>
  </si>
  <si>
    <t>Hồ Thị Xuân</t>
  </si>
  <si>
    <t>23/05/2004</t>
  </si>
  <si>
    <t>23/02/2004</t>
  </si>
  <si>
    <t>Bùi Đoàn Mỹ</t>
  </si>
  <si>
    <t>Trần Phạm Minh</t>
  </si>
  <si>
    <t>Hứa Ngọc Minh</t>
  </si>
  <si>
    <t>Nguyễn Nìm Minh</t>
  </si>
  <si>
    <t>Gô</t>
  </si>
  <si>
    <t>Quách Ngọc</t>
  </si>
  <si>
    <t>Phạm Lê Kiều</t>
  </si>
  <si>
    <t>Nguyễn Kha</t>
  </si>
  <si>
    <t>Hồ Lê Huỳnh</t>
  </si>
  <si>
    <t>Quách Thị Bảo</t>
  </si>
  <si>
    <t>Dương Ngọc Huỳnh</t>
  </si>
  <si>
    <t>Cao Hoàng</t>
  </si>
  <si>
    <t>Lâm Hữu</t>
  </si>
  <si>
    <t>Vũ Thị Trung</t>
  </si>
  <si>
    <t>Văn Ngọc Quang</t>
  </si>
  <si>
    <t>Ngô Vũ Anh</t>
  </si>
  <si>
    <t>Trần Hùng</t>
  </si>
  <si>
    <t>22D</t>
  </si>
  <si>
    <t>Sinh viên có Anh/Chị/Em đang học tại Trường: Nguyễn Trọng Khải- Lớp 21DTM2 -MSSV:2121002127</t>
  </si>
  <si>
    <t>Sinh viên có Anh/Chị/Em đang học tại Trường: Nguyễn Minh Trí- Lớp 20DTH2 -MSSV:2021010325</t>
  </si>
  <si>
    <t>Sinh viên có Anh/Chị/Em đang học tại Trường: Dương Ngọc Thanh Huyền - Lớp 20DTM01 -MSSV:2021004354</t>
  </si>
  <si>
    <t>Nguyễn Trịnh Tuyết</t>
  </si>
  <si>
    <t xml:space="preserve"> Hoa</t>
  </si>
  <si>
    <t xml:space="preserve">Phùng Kim </t>
  </si>
  <si>
    <t>Sinh viên có Mẹ mắc bệnh hiểm nghèo: Ung thư tuyến giáp</t>
  </si>
  <si>
    <t xml:space="preserve">Lê Kim Ngọc </t>
  </si>
  <si>
    <t xml:space="preserve">Phạm Thị </t>
  </si>
  <si>
    <t>25/04//2004</t>
  </si>
  <si>
    <t xml:space="preserve"> Tiên</t>
  </si>
  <si>
    <t xml:space="preserve">Tạ Thị Phương </t>
  </si>
  <si>
    <t xml:space="preserve">Trần Huỳnh Ngọc </t>
  </si>
  <si>
    <t xml:space="preserve">Lượng Thị Kim </t>
  </si>
  <si>
    <t xml:space="preserve">Trần Thị Ái </t>
  </si>
  <si>
    <t xml:space="preserve">Bùi Lê Tuấn </t>
  </si>
  <si>
    <t>Sinh viên có Anh/Chị/Em đang học tại Trường: Nguyễn Thị Anh Thư - Lớp 22 DMA01-MSSV:2221001423</t>
  </si>
  <si>
    <t>Sinh viên có Anh/Chị/Em đang học tại Trường: Hoàng Thị Quỳnh Như - Lớp 22 DMA01-MSSV:2221001366</t>
  </si>
  <si>
    <t>Sinh viên có Anh/Chị/Em đang học tại Trường: Trần Văn Dũng - Lớp 19 DQH1-MSSV:1921001042</t>
  </si>
  <si>
    <t>Sinh viên có hoàn cảnh đặc biệt khó khăn: Sinh viên có hoàn cảnh khó khăn, thu nhập bằng 150% hộ nghèo, Cha mẹ làm nghề dịch vụ thu nhập không ổn định, bị ảnh hưởng bởi dịch bệnh</t>
  </si>
  <si>
    <t>Sinh viên có hoàn cảnh đặc biệt khó khăn: Sinh viên có hoàn cảnh khó khăn, gia đình đông con, Cha mẹ công việc không ổn định, ruộng bị ngập mặn dẫn đến mất mùa</t>
  </si>
  <si>
    <t>Sinh viên có hoàn cảnh đặc biệt khó khăn: Sinh viên có hoàn cảnh khó khăn, Cha mẹ ly hôn, mẹ công việc không ổn định, phải chăm lo cho sinh viên và em trai</t>
  </si>
  <si>
    <t>Sinh viên có Anh/Chị/Em đang học tại Trường: Huỳnh Anh Thuy- Lớp 20 DKB01-MSSV:2021000701</t>
  </si>
  <si>
    <t>Sinh viên có hoàn cảnh đặc biệt khó khăn: Sinh viên có hoàn cảnh khó khăn, gia đình đông con, 5 anh chị em, Cha mẹ công việc không ổn định, làm nông.</t>
  </si>
  <si>
    <t>Sinh viên có Anh/Chị/Em đang học tại Trường: Nguyễn Xuân Phương Dung- Lớp CLC 20 DTM06-MSSV:2021009033</t>
  </si>
  <si>
    <t>Sinh viên có Anh/Chị/Em đang học tại Trường: Trần Hạnh Trang- Lớp 19DAC2-MSSV:1921002633</t>
  </si>
  <si>
    <t>Sinh viên có Anh/Chị/Em đang học tại Trường: Nguyễn Thị Hoàng Lan- Lớp 21DMC3-MSSV:2121007445</t>
  </si>
  <si>
    <t>Sinh viên có hoàn cảnh đặc biệt khó khăn: Sinh viên có hoàn cảnh khó khăn, có 3 con đang đi học, Cha từng bị tai nạn lao đồng, sức khỏe yếu, Mẹ công việc không ổn định, thu nhập thấp.</t>
  </si>
  <si>
    <t>Sinh viên có Anh/Chị/Em đang học tại Trường: Nguyễn Thị Kiều Loan- Lớp 21DQT01-MSSV:2121001868</t>
  </si>
  <si>
    <t>Sinh viên có Anh/Chị/Em đang học tại Trường: Phan Trần Bảo Trân- Lớp 20DTC02-MSSV:2021005407</t>
  </si>
  <si>
    <t>Sinh viên có Anh/Chị/Em đang học tại Trường: Lại Quý Kiên- Lớp 19DTH2-MSSV:1921006718</t>
  </si>
  <si>
    <t xml:space="preserve">Huỳnh Nữ Cẩm </t>
  </si>
  <si>
    <t>Sinh viên có Anh/Chị/Em đang học tại Trường: Lê Thị Thanh Tuyền- Lớp 19DHQ1-MSSV:1921004774</t>
  </si>
  <si>
    <t>Sinh viên có Anh/Chị/Em đang học tại Trường: Nguyễn Trần Thị Thu Phương- Lớp 19DQN01-MSSV:1921003136</t>
  </si>
  <si>
    <t>Sinh viên có Anh/Chị/Em đang học tại Trường: Lê Đức Tuấn- Lớp 22DTC07-MSSV:2221003339</t>
  </si>
  <si>
    <t>Sinh viên có Anh/Chị/Em đang học tại Trường: Nguyễn Sông Tiền- Lớp 19DHQ01-MSSV:1921002308</t>
  </si>
  <si>
    <t>Sinh viên có hoàn cảnh đặc biệt khó khăn: Sinh viên có hoàn cảnh khó khăn, người dân tộc Xê Đăng, sống ở vùng cao</t>
  </si>
  <si>
    <t>Sinh viên có Mẹ mắc bệnh hiểm nghèo: Ung thư lưỡi giai đoạn 3</t>
  </si>
  <si>
    <t>Sinh viên có hoàn cảnh đặc biệt khó khăn: Sinh viên có hoàn cảnh khó khăn, có 3 con nhỏ đang đi học, gia đình có bà già yếu trên 80 tuổi</t>
  </si>
  <si>
    <t>Sinh viên có Anh/Chị/Em đang học tại Trường: Trần Thị Kim Phụng- Lớp 20DKB04-MSSV:2021008760</t>
  </si>
  <si>
    <t>Sinh viên có Anh/Chị/Em đang học tại Trường: Phạm Hồng Chi- Lớp 20DKB04-MSSV:2021008640</t>
  </si>
  <si>
    <t>Sinh viên có Anh/Chị/Em đang học tại Trường: Nguyễn Thị Quỳnh Như - Lớp 19DQH01-MSSV:1921000815</t>
  </si>
  <si>
    <t>Sinh viên có Anh/Chị/Em đang học tại Trường: Nguyễn Thị Thúy Vy - Lớp 20DQN1-MSSV:2021006285</t>
  </si>
  <si>
    <t>Sinh viên có Anh/Chị/Em đang học tại Trường: Nguyễn Thị Huyền Trang - Lớp 19DTD-MSSV:1921002270</t>
  </si>
  <si>
    <t>Sinh viên có hoàn cảnh đặc biệt khó khăn: Sống cùng ông ngoại từ nhỏ, ba không liên lạc, mẹ lập gia đình mới, kinh tế khó khăn</t>
  </si>
  <si>
    <t>Sinh viên có Anh/Chị/Em đang học tại Trường:  Bùi Văn Nghĩa - Lớp 21DQT02-MSSV:2121001762</t>
  </si>
  <si>
    <t>BẢNG TỔNG HỢP: HỖ TRỢ HỌC PHÍ KỲ 3 NĂM 2022 CHO SINH VIÊN
 KHÓA 22D HÌNH THỨC CHÍNH QUY</t>
  </si>
  <si>
    <t>Sinh viên có Mẹ mắc bệnh hiểm nghèo: Ung thư vú</t>
  </si>
  <si>
    <t>Thành phố Hồ Chí Minh, ngày      tháng 11 năm 2022</t>
  </si>
  <si>
    <t>Sinh viên có Anh/Chị/Em đang học tại Trường: Lê Thị Huỳnh Ý - Lớp 22DKB01-MSSV:2021002077</t>
  </si>
  <si>
    <t>Sinh viên có Anh/Chị/Em đang học tại Trường: Lê Thị Huỳnh Ý - Lớp 22DKB01-MSSV:2221002077</t>
  </si>
  <si>
    <r>
      <rPr>
        <b/>
        <sz val="14"/>
        <color rgb="FF000000"/>
        <rFont val="Times New Roman"/>
        <family val="1"/>
      </rPr>
      <t xml:space="preserve">Bằng chữ: Bốn trăm </t>
    </r>
    <r>
      <rPr>
        <b/>
        <sz val="14"/>
        <color indexed="8"/>
        <rFont val="Times New Roman"/>
        <family val="1"/>
      </rPr>
      <t>mười ba triệu bốn trăm ngàn đồng chẵn./.</t>
    </r>
  </si>
  <si>
    <r>
      <t xml:space="preserve">DANH SÁCH </t>
    </r>
    <r>
      <rPr>
        <b/>
        <sz val="14"/>
        <color rgb="FFFF0000"/>
        <rFont val="Times New Roman"/>
        <family val="1"/>
      </rPr>
      <t>DỰ KIẾN</t>
    </r>
    <r>
      <rPr>
        <b/>
        <sz val="14"/>
        <color theme="1"/>
        <rFont val="Times New Roman"/>
        <family val="1"/>
      </rPr>
      <t xml:space="preserve"> SINH VIÊN ĐƯỢC HỖ TRỢ HỌC PHÍ KỲ 3 NĂM 2022 CHO SINH VIÊN 
KHÓA 22D HÌNH THỨC CHÍNH QUY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</si>
</sst>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[$-F400]h:mm:ss\ AM/PM"/>
  </numFmts>
  <fonts count="37" x14ac:knownFonts="1">
    <font>
      <sz val="11"/>
      <color theme="1"/>
      <name val="Calibri"/>
      <family val="2"/>
      <scheme val="minor"/>
    </font>
    <font>
      <i/>
      <sz val="13"/>
      <name val="Times New Roman"/>
      <family val="1"/>
    </font>
    <font>
      <sz val="10"/>
      <name val="Arial"/>
      <family val="2"/>
    </font>
    <font>
      <sz val="13"/>
      <name val="Times New Roman"/>
      <family val="1"/>
    </font>
    <font>
      <sz val="12.5"/>
      <name val="Times New Roman"/>
      <family val="1"/>
    </font>
    <font>
      <b/>
      <sz val="13"/>
      <name val="Times New Roman"/>
      <family val="1"/>
    </font>
    <font>
      <b/>
      <sz val="14"/>
      <color indexed="8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sz val="12.5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.5"/>
      <color theme="1"/>
      <name val="Times New Roman"/>
      <family val="1"/>
    </font>
    <font>
      <b/>
      <sz val="11.5"/>
      <color theme="1"/>
      <name val="Times New Roman"/>
      <family val="1"/>
    </font>
    <font>
      <sz val="11.5"/>
      <color theme="1"/>
      <name val="Times New Roman"/>
      <family val="1"/>
    </font>
    <font>
      <sz val="12"/>
      <color theme="1"/>
      <name val="Times New Roman"/>
      <family val="1"/>
    </font>
    <font>
      <i/>
      <sz val="14"/>
      <color theme="1"/>
      <name val="Times New Roman"/>
      <family val="1"/>
    </font>
    <font>
      <b/>
      <sz val="13.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i/>
      <sz val="12"/>
      <name val="Times New Roman"/>
      <family val="1"/>
    </font>
    <font>
      <sz val="12"/>
      <color theme="1"/>
      <name val="Calibri"/>
      <family val="2"/>
      <scheme val="minor"/>
    </font>
    <font>
      <i/>
      <sz val="10"/>
      <name val="Times New Roman"/>
      <family val="1"/>
    </font>
    <font>
      <b/>
      <sz val="14"/>
      <color rgb="FF000000"/>
      <name val="Times New Roman"/>
      <family val="1"/>
    </font>
    <font>
      <sz val="11"/>
      <color rgb="FFFF0000"/>
      <name val="Times New Roman"/>
      <family val="1"/>
    </font>
    <font>
      <sz val="13"/>
      <color theme="1"/>
      <name val="Times New Roman"/>
      <family val="2"/>
    </font>
    <font>
      <b/>
      <sz val="14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" fillId="0" borderId="0"/>
    <xf numFmtId="164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35" fillId="0" borderId="0"/>
  </cellStyleXfs>
  <cellXfs count="164">
    <xf numFmtId="0" fontId="0" fillId="0" borderId="0" xfId="0"/>
    <xf numFmtId="0" fontId="12" fillId="0" borderId="0" xfId="0" applyFont="1"/>
    <xf numFmtId="0" fontId="13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66" fontId="3" fillId="2" borderId="1" xfId="2" applyNumberFormat="1" applyFont="1" applyFill="1" applyBorder="1" applyAlignment="1">
      <alignment vertical="center"/>
    </xf>
    <xf numFmtId="166" fontId="12" fillId="0" borderId="1" xfId="2" applyNumberFormat="1" applyFont="1" applyBorder="1" applyAlignment="1">
      <alignment horizontal="center" vertical="center" wrapText="1"/>
    </xf>
    <xf numFmtId="166" fontId="12" fillId="0" borderId="1" xfId="2" applyNumberFormat="1" applyFont="1" applyBorder="1"/>
    <xf numFmtId="0" fontId="15" fillId="0" borderId="1" xfId="0" applyFont="1" applyBorder="1"/>
    <xf numFmtId="1" fontId="15" fillId="0" borderId="1" xfId="0" applyNumberFormat="1" applyFont="1" applyBorder="1" applyAlignment="1">
      <alignment horizontal="center"/>
    </xf>
    <xf numFmtId="0" fontId="15" fillId="2" borderId="0" xfId="3" applyFont="1" applyFill="1" applyAlignment="1">
      <alignment horizontal="left"/>
    </xf>
    <xf numFmtId="0" fontId="12" fillId="0" borderId="1" xfId="0" applyFont="1" applyBorder="1" applyAlignment="1">
      <alignment horizontal="center"/>
    </xf>
    <xf numFmtId="0" fontId="17" fillId="2" borderId="0" xfId="3" applyFont="1" applyFill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37" fontId="12" fillId="0" borderId="1" xfId="2" applyNumberFormat="1" applyFont="1" applyBorder="1" applyAlignment="1">
      <alignment horizontal="center" vertical="center"/>
    </xf>
    <xf numFmtId="167" fontId="22" fillId="2" borderId="0" xfId="3" applyNumberFormat="1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65" fontId="15" fillId="0" borderId="1" xfId="2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5" fillId="2" borderId="0" xfId="3" applyFont="1" applyFill="1" applyAlignment="1">
      <alignment horizontal="center" vertical="center"/>
    </xf>
    <xf numFmtId="167" fontId="19" fillId="2" borderId="0" xfId="0" applyNumberFormat="1" applyFont="1" applyFill="1"/>
    <xf numFmtId="0" fontId="18" fillId="2" borderId="0" xfId="0" applyFont="1" applyFill="1"/>
    <xf numFmtId="14" fontId="8" fillId="2" borderId="1" xfId="0" applyNumberFormat="1" applyFont="1" applyFill="1" applyBorder="1" applyAlignment="1">
      <alignment horizontal="center" vertical="center"/>
    </xf>
    <xf numFmtId="14" fontId="23" fillId="2" borderId="1" xfId="2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left" vertical="center"/>
    </xf>
    <xf numFmtId="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2" borderId="0" xfId="3" applyFill="1" applyAlignment="1">
      <alignment horizontal="left"/>
    </xf>
    <xf numFmtId="0" fontId="19" fillId="2" borderId="0" xfId="0" applyFont="1" applyFill="1" applyAlignment="1">
      <alignment horizontal="left" vertical="center"/>
    </xf>
    <xf numFmtId="0" fontId="15" fillId="2" borderId="1" xfId="3" applyFont="1" applyFill="1" applyBorder="1" applyAlignment="1">
      <alignment horizontal="center" vertical="center"/>
    </xf>
    <xf numFmtId="0" fontId="15" fillId="2" borderId="1" xfId="3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5" fillId="2" borderId="5" xfId="3" applyFont="1" applyFill="1" applyBorder="1" applyAlignment="1">
      <alignment horizontal="left" vertical="center" wrapText="1"/>
    </xf>
    <xf numFmtId="0" fontId="15" fillId="2" borderId="6" xfId="3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165" fontId="5" fillId="2" borderId="6" xfId="2" applyNumberFormat="1" applyFont="1" applyFill="1" applyBorder="1" applyAlignment="1">
      <alignment horizontal="left" vertical="center"/>
    </xf>
    <xf numFmtId="0" fontId="15" fillId="2" borderId="1" xfId="3" applyFont="1" applyFill="1" applyBorder="1" applyAlignment="1">
      <alignment horizontal="left" vertical="center" wrapText="1"/>
    </xf>
    <xf numFmtId="166" fontId="5" fillId="2" borderId="1" xfId="2" applyNumberFormat="1" applyFont="1" applyFill="1" applyBorder="1" applyAlignment="1">
      <alignment horizontal="left" vertical="center"/>
    </xf>
    <xf numFmtId="0" fontId="2" fillId="2" borderId="0" xfId="3" applyFill="1" applyAlignment="1">
      <alignment horizontal="left" vertical="center"/>
    </xf>
    <xf numFmtId="0" fontId="19" fillId="2" borderId="0" xfId="3" applyFont="1" applyFill="1" applyAlignment="1">
      <alignment horizontal="center"/>
    </xf>
    <xf numFmtId="0" fontId="22" fillId="2" borderId="0" xfId="3" applyFont="1" applyFill="1" applyAlignment="1">
      <alignment horizontal="center"/>
    </xf>
    <xf numFmtId="14" fontId="22" fillId="2" borderId="0" xfId="3" applyNumberFormat="1" applyFont="1" applyFill="1" applyAlignment="1">
      <alignment horizontal="center" vertical="center"/>
    </xf>
    <xf numFmtId="0" fontId="19" fillId="2" borderId="0" xfId="0" applyFont="1" applyFill="1" applyAlignment="1">
      <alignment horizontal="center"/>
    </xf>
    <xf numFmtId="0" fontId="19" fillId="2" borderId="0" xfId="0" applyFont="1" applyFill="1"/>
    <xf numFmtId="167" fontId="22" fillId="2" borderId="1" xfId="3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 wrapText="1"/>
    </xf>
    <xf numFmtId="167" fontId="7" fillId="2" borderId="1" xfId="0" applyNumberFormat="1" applyFont="1" applyFill="1" applyBorder="1" applyAlignment="1">
      <alignment horizontal="center" vertical="center"/>
    </xf>
    <xf numFmtId="0" fontId="29" fillId="2" borderId="0" xfId="3" applyFont="1" applyFill="1" applyAlignment="1">
      <alignment horizontal="center"/>
    </xf>
    <xf numFmtId="0" fontId="30" fillId="2" borderId="0" xfId="3" applyFont="1" applyFill="1" applyAlignment="1">
      <alignment horizontal="right" vertical="center"/>
    </xf>
    <xf numFmtId="0" fontId="31" fillId="2" borderId="0" xfId="0" applyFont="1" applyFill="1" applyAlignment="1">
      <alignment horizontal="center" vertical="center"/>
    </xf>
    <xf numFmtId="1" fontId="7" fillId="2" borderId="1" xfId="3" applyNumberFormat="1" applyFont="1" applyFill="1" applyBorder="1" applyAlignment="1">
      <alignment horizontal="center" vertical="center" wrapText="1"/>
    </xf>
    <xf numFmtId="1" fontId="28" fillId="2" borderId="1" xfId="2" applyNumberFormat="1" applyFont="1" applyFill="1" applyBorder="1" applyAlignment="1">
      <alignment horizontal="center" vertical="center"/>
    </xf>
    <xf numFmtId="165" fontId="28" fillId="2" borderId="1" xfId="2" applyNumberFormat="1" applyFont="1" applyFill="1" applyBorder="1" applyAlignment="1">
      <alignment horizontal="center" vertical="center"/>
    </xf>
    <xf numFmtId="0" fontId="32" fillId="2" borderId="0" xfId="3" applyFont="1" applyFill="1" applyAlignment="1">
      <alignment horizontal="right" vertical="center"/>
    </xf>
    <xf numFmtId="0" fontId="25" fillId="2" borderId="0" xfId="3" applyFont="1" applyFill="1" applyAlignment="1">
      <alignment vertical="center"/>
    </xf>
    <xf numFmtId="0" fontId="27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37" fontId="5" fillId="2" borderId="6" xfId="2" applyNumberFormat="1" applyFont="1" applyFill="1" applyBorder="1" applyAlignment="1">
      <alignment horizontal="right" vertical="center"/>
    </xf>
    <xf numFmtId="37" fontId="5" fillId="2" borderId="1" xfId="2" applyNumberFormat="1" applyFont="1" applyFill="1" applyBorder="1" applyAlignment="1">
      <alignment horizontal="right" vertical="center"/>
    </xf>
    <xf numFmtId="1" fontId="8" fillId="2" borderId="1" xfId="2" quotePrefix="1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/>
    <xf numFmtId="0" fontId="2" fillId="2" borderId="0" xfId="3" applyFill="1" applyAlignment="1">
      <alignment horizontal="center" vertical="center"/>
    </xf>
    <xf numFmtId="0" fontId="1" fillId="2" borderId="0" xfId="3" applyFont="1" applyFill="1" applyAlignment="1">
      <alignment horizontal="right" vertical="center"/>
    </xf>
    <xf numFmtId="0" fontId="19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165" fontId="3" fillId="2" borderId="1" xfId="2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65" fontId="5" fillId="2" borderId="1" xfId="2" applyNumberFormat="1" applyFont="1" applyFill="1" applyBorder="1" applyAlignment="1">
      <alignment horizontal="center" vertical="center"/>
    </xf>
    <xf numFmtId="49" fontId="26" fillId="2" borderId="1" xfId="0" applyNumberFormat="1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/>
    </xf>
    <xf numFmtId="166" fontId="27" fillId="2" borderId="1" xfId="2" applyNumberFormat="1" applyFont="1" applyFill="1" applyBorder="1" applyAlignment="1">
      <alignment horizontal="left" vertical="center"/>
    </xf>
    <xf numFmtId="1" fontId="11" fillId="2" borderId="1" xfId="2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28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0" fontId="22" fillId="2" borderId="1" xfId="3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/>
    </xf>
    <xf numFmtId="1" fontId="8" fillId="2" borderId="1" xfId="2" applyNumberFormat="1" applyFont="1" applyFill="1" applyBorder="1" applyAlignment="1">
      <alignment horizontal="center" vertical="center" wrapText="1"/>
    </xf>
    <xf numFmtId="0" fontId="27" fillId="2" borderId="0" xfId="0" applyFont="1" applyFill="1"/>
    <xf numFmtId="1" fontId="24" fillId="2" borderId="1" xfId="2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7" fontId="10" fillId="2" borderId="1" xfId="3" applyNumberFormat="1" applyFont="1" applyFill="1" applyBorder="1" applyAlignment="1">
      <alignment horizontal="center" vertical="center" wrapText="1"/>
    </xf>
    <xf numFmtId="166" fontId="8" fillId="2" borderId="1" xfId="2" applyNumberFormat="1" applyFont="1" applyFill="1" applyBorder="1" applyAlignment="1">
      <alignment horizontal="center" vertical="center"/>
    </xf>
    <xf numFmtId="0" fontId="4" fillId="2" borderId="0" xfId="0" applyFont="1" applyFill="1"/>
    <xf numFmtId="0" fontId="12" fillId="0" borderId="1" xfId="2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0" fontId="15" fillId="2" borderId="0" xfId="3" applyFont="1" applyFill="1" applyAlignment="1">
      <alignment horizontal="center"/>
    </xf>
    <xf numFmtId="1" fontId="34" fillId="2" borderId="1" xfId="2" applyNumberFormat="1" applyFont="1" applyFill="1" applyBorder="1" applyAlignment="1">
      <alignment horizontal="center" vertical="center" wrapText="1"/>
    </xf>
    <xf numFmtId="0" fontId="12" fillId="2" borderId="1" xfId="0" quotePrefix="1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28" fillId="3" borderId="1" xfId="0" quotePrefix="1" applyFont="1" applyFill="1" applyBorder="1" applyAlignment="1">
      <alignment horizontal="left" vertical="center"/>
    </xf>
    <xf numFmtId="0" fontId="19" fillId="3" borderId="1" xfId="0" quotePrefix="1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13" fillId="2" borderId="6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35" fillId="2" borderId="1" xfId="7" applyFill="1" applyBorder="1" applyAlignment="1">
      <alignment vertical="center"/>
    </xf>
    <xf numFmtId="0" fontId="35" fillId="2" borderId="5" xfId="7" applyFill="1" applyBorder="1" applyAlignment="1">
      <alignment vertical="center"/>
    </xf>
    <xf numFmtId="0" fontId="35" fillId="2" borderId="6" xfId="7" applyFill="1" applyBorder="1" applyAlignment="1">
      <alignment vertical="center"/>
    </xf>
    <xf numFmtId="0" fontId="35" fillId="2" borderId="1" xfId="7" applyFill="1" applyBorder="1" applyAlignment="1">
      <alignment horizontal="center" vertical="center"/>
    </xf>
    <xf numFmtId="0" fontId="19" fillId="2" borderId="1" xfId="0" applyFont="1" applyFill="1" applyBorder="1" applyAlignment="1">
      <alignment horizontal="left" vertical="center"/>
    </xf>
    <xf numFmtId="0" fontId="13" fillId="2" borderId="0" xfId="0" quotePrefix="1" applyFont="1" applyFill="1" applyAlignment="1">
      <alignment horizontal="left"/>
    </xf>
    <xf numFmtId="0" fontId="21" fillId="2" borderId="0" xfId="0" applyFont="1" applyFill="1" applyAlignment="1">
      <alignment horizontal="center" vertical="center"/>
    </xf>
    <xf numFmtId="0" fontId="12" fillId="2" borderId="0" xfId="3" applyFont="1" applyFill="1" applyAlignment="1">
      <alignment horizontal="center"/>
    </xf>
    <xf numFmtId="0" fontId="15" fillId="2" borderId="0" xfId="3" applyFont="1" applyFill="1" applyAlignment="1">
      <alignment horizontal="center"/>
    </xf>
    <xf numFmtId="0" fontId="14" fillId="2" borderId="0" xfId="3" applyFont="1" applyFill="1" applyAlignment="1">
      <alignment horizontal="center"/>
    </xf>
    <xf numFmtId="0" fontId="20" fillId="2" borderId="0" xfId="0" applyFont="1" applyFill="1" applyAlignment="1">
      <alignment horizontal="center" vertical="top"/>
    </xf>
    <xf numFmtId="0" fontId="6" fillId="2" borderId="3" xfId="0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 wrapText="1"/>
    </xf>
    <xf numFmtId="0" fontId="5" fillId="2" borderId="0" xfId="3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0" xfId="3" applyFont="1" applyAlignment="1">
      <alignment horizontal="center" vertical="center"/>
    </xf>
    <xf numFmtId="9" fontId="22" fillId="0" borderId="2" xfId="0" applyNumberFormat="1" applyFont="1" applyBorder="1" applyAlignment="1">
      <alignment horizontal="center" vertical="center"/>
    </xf>
    <xf numFmtId="9" fontId="22" fillId="0" borderId="7" xfId="0" applyNumberFormat="1" applyFont="1" applyBorder="1" applyAlignment="1">
      <alignment horizontal="center" vertical="center"/>
    </xf>
    <xf numFmtId="9" fontId="22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 wrapText="1"/>
    </xf>
    <xf numFmtId="0" fontId="7" fillId="0" borderId="0" xfId="3" applyFont="1" applyAlignment="1">
      <alignment horizontal="center" vertical="top" wrapText="1"/>
    </xf>
    <xf numFmtId="0" fontId="21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19" fillId="2" borderId="5" xfId="0" applyFont="1" applyFill="1" applyBorder="1" applyAlignment="1">
      <alignment horizontal="left" vertical="center"/>
    </xf>
    <xf numFmtId="0" fontId="19" fillId="2" borderId="8" xfId="0" applyFont="1" applyFill="1" applyBorder="1" applyAlignment="1">
      <alignment horizontal="left" vertical="center"/>
    </xf>
    <xf numFmtId="0" fontId="19" fillId="2" borderId="6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14" fillId="3" borderId="0" xfId="3" applyFont="1" applyFill="1" applyAlignment="1">
      <alignment horizontal="center" vertical="center" wrapText="1"/>
    </xf>
  </cellXfs>
  <cellStyles count="8">
    <cellStyle name="Bình thường 2" xfId="5" xr:uid="{0F8C2031-2F82-4BFD-A5CB-4790E1DF9BC1}"/>
    <cellStyle name="Comma" xfId="2" builtinId="3"/>
    <cellStyle name="Comma 2" xfId="1" xr:uid="{00000000-0005-0000-0000-000001000000}"/>
    <cellStyle name="Dấu phẩy 2" xfId="4" xr:uid="{EA3D2BA5-1A54-4B44-B6B9-0FF5995D592D}"/>
    <cellStyle name="Dấu phẩy 2 2" xfId="6" xr:uid="{D1EA157D-4A15-486B-A2AA-8B04DAF6C6CC}"/>
    <cellStyle name="Normal" xfId="0" builtinId="0"/>
    <cellStyle name="Normal 2" xfId="3" xr:uid="{00000000-0005-0000-0000-000003000000}"/>
    <cellStyle name="Normal 3" xfId="7" xr:uid="{F5025CE4-C9D7-4991-BD2B-A0CA073DABA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1389873</xdr:colOff>
      <xdr:row>1</xdr:row>
      <xdr:rowOff>242207</xdr:rowOff>
    </xdr:from>
    <xdr:to>
      <xdr:col>8</xdr:col>
      <xdr:colOff>777551</xdr:colOff>
      <xdr:row>1</xdr:row>
      <xdr:rowOff>242207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2435DE8C-361E-4CC8-98CF-BE66BE190B9E}"/>
            </a:ext>
          </a:extLst>
        </xdr:cNvPr>
        <xdr:cNvCxnSpPr/>
      </xdr:nvCxnSpPr>
      <xdr:spPr>
        <a:xfrm>
          <a:off x="6385638" y="456034"/>
          <a:ext cx="19730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244795</xdr:colOff>
      <xdr:row>1</xdr:row>
      <xdr:rowOff>233428</xdr:rowOff>
    </xdr:from>
    <xdr:to>
      <xdr:col>2</xdr:col>
      <xdr:colOff>1251419</xdr:colOff>
      <xdr:row>1</xdr:row>
      <xdr:rowOff>233428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8439A394-E390-4EEB-A191-6C30CBCF177C}"/>
            </a:ext>
          </a:extLst>
        </xdr:cNvPr>
        <xdr:cNvCxnSpPr/>
      </xdr:nvCxnSpPr>
      <xdr:spPr>
        <a:xfrm>
          <a:off x="1556912" y="447255"/>
          <a:ext cx="100662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184669</xdr:colOff>
      <xdr:row>4</xdr:row>
      <xdr:rowOff>291582</xdr:rowOff>
    </xdr:from>
    <xdr:to>
      <xdr:col>6</xdr:col>
      <xdr:colOff>806704</xdr:colOff>
      <xdr:row>4</xdr:row>
      <xdr:rowOff>291582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308DEB09-0C8E-45AA-AD2F-346FDEF73D17}"/>
            </a:ext>
          </a:extLst>
        </xdr:cNvPr>
        <xdr:cNvCxnSpPr/>
      </xdr:nvCxnSpPr>
      <xdr:spPr>
        <a:xfrm>
          <a:off x="3625332" y="1448189"/>
          <a:ext cx="217713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</xdr:row>
      <xdr:rowOff>199667</xdr:rowOff>
    </xdr:from>
    <xdr:to>
      <xdr:col>8</xdr:col>
      <xdr:colOff>371475</xdr:colOff>
      <xdr:row>1</xdr:row>
      <xdr:rowOff>199667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CCB34798-D557-4CD2-93F3-5FA5CF13A2EA}"/>
            </a:ext>
          </a:extLst>
        </xdr:cNvPr>
        <xdr:cNvCxnSpPr/>
      </xdr:nvCxnSpPr>
      <xdr:spPr>
        <a:xfrm>
          <a:off x="5715000" y="409217"/>
          <a:ext cx="2019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1</xdr:row>
      <xdr:rowOff>190500</xdr:rowOff>
    </xdr:from>
    <xdr:to>
      <xdr:col>3</xdr:col>
      <xdr:colOff>114300</xdr:colOff>
      <xdr:row>1</xdr:row>
      <xdr:rowOff>190500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5665E58-606A-421C-AB1F-6D1DF05775C3}"/>
            </a:ext>
          </a:extLst>
        </xdr:cNvPr>
        <xdr:cNvCxnSpPr/>
      </xdr:nvCxnSpPr>
      <xdr:spPr>
        <a:xfrm>
          <a:off x="1857375" y="400050"/>
          <a:ext cx="9715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3364-2232-443C-B829-BC42C7806384}">
  <dimension ref="A1:L185"/>
  <sheetViews>
    <sheetView tabSelected="1" zoomScale="98" zoomScaleNormal="98" zoomScalePageLayoutView="93" workbookViewId="0">
      <selection activeCell="C7" sqref="C7"/>
    </sheetView>
  </sheetViews>
  <sheetFormatPr defaultColWidth="9.140625" defaultRowHeight="16.5" x14ac:dyDescent="0.25"/>
  <cols>
    <col min="1" max="1" width="5.5703125" style="74" customWidth="1"/>
    <col min="2" max="2" width="14.140625" style="92" customWidth="1"/>
    <col min="3" max="3" width="24.140625" style="92" customWidth="1"/>
    <col min="4" max="4" width="9.5703125" style="92" customWidth="1"/>
    <col min="5" max="5" width="11.28515625" style="21" customWidth="1"/>
    <col min="6" max="6" width="14.7109375" style="48" customWidth="1"/>
    <col min="7" max="7" width="30.5703125" style="49" customWidth="1"/>
    <col min="8" max="8" width="8.140625" style="69" customWidth="1"/>
    <col min="9" max="9" width="16.7109375" style="22" customWidth="1"/>
    <col min="10" max="10" width="15.7109375" style="49" customWidth="1"/>
    <col min="11" max="11" width="7.5703125" style="94" customWidth="1"/>
    <col min="12" max="12" width="7.5703125" style="49" customWidth="1"/>
    <col min="13" max="16384" width="9.140625" style="69"/>
  </cols>
  <sheetData>
    <row r="1" spans="1:12" x14ac:dyDescent="0.25">
      <c r="A1" s="134" t="s">
        <v>45</v>
      </c>
      <c r="B1" s="134"/>
      <c r="C1" s="134"/>
      <c r="D1" s="134"/>
      <c r="E1" s="134"/>
      <c r="F1" s="45"/>
      <c r="G1" s="135" t="s">
        <v>51</v>
      </c>
      <c r="H1" s="135"/>
      <c r="I1" s="135"/>
      <c r="J1" s="135"/>
    </row>
    <row r="2" spans="1:12" ht="18.75" x14ac:dyDescent="0.3">
      <c r="A2" s="135" t="s">
        <v>136</v>
      </c>
      <c r="B2" s="135"/>
      <c r="C2" s="135"/>
      <c r="D2" s="135"/>
      <c r="E2" s="135"/>
      <c r="F2" s="46"/>
      <c r="G2" s="136" t="s">
        <v>50</v>
      </c>
      <c r="H2" s="136"/>
      <c r="I2" s="136"/>
      <c r="J2" s="136"/>
    </row>
    <row r="3" spans="1:12" x14ac:dyDescent="0.25">
      <c r="A3" s="20"/>
      <c r="B3" s="10"/>
      <c r="C3" s="10"/>
      <c r="D3" s="10"/>
      <c r="E3" s="16"/>
      <c r="F3" s="47"/>
      <c r="G3" s="46"/>
      <c r="H3" s="114"/>
      <c r="I3" s="12"/>
      <c r="J3" s="46"/>
    </row>
    <row r="4" spans="1:12" ht="38.25" customHeight="1" x14ac:dyDescent="0.25">
      <c r="A4" s="163" t="s">
        <v>615</v>
      </c>
      <c r="B4" s="163"/>
      <c r="C4" s="163"/>
      <c r="D4" s="163"/>
      <c r="E4" s="163"/>
      <c r="F4" s="163"/>
      <c r="G4" s="163"/>
      <c r="H4" s="163"/>
      <c r="I4" s="163"/>
      <c r="J4" s="163"/>
    </row>
    <row r="5" spans="1:12" ht="24.75" customHeight="1" x14ac:dyDescent="0.25">
      <c r="A5" s="137" t="s">
        <v>165</v>
      </c>
      <c r="B5" s="137"/>
      <c r="C5" s="137"/>
      <c r="D5" s="137"/>
      <c r="E5" s="137"/>
      <c r="F5" s="137"/>
      <c r="G5" s="137"/>
      <c r="H5" s="137"/>
      <c r="I5" s="137"/>
      <c r="J5" s="137"/>
    </row>
    <row r="6" spans="1:12" ht="9" customHeight="1" x14ac:dyDescent="0.25"/>
    <row r="7" spans="1:12" s="73" customFormat="1" ht="33" x14ac:dyDescent="0.25">
      <c r="A7" s="33" t="s">
        <v>37</v>
      </c>
      <c r="B7" s="42" t="s">
        <v>10</v>
      </c>
      <c r="C7" s="38" t="s">
        <v>17</v>
      </c>
      <c r="D7" s="39" t="s">
        <v>3</v>
      </c>
      <c r="E7" s="50" t="s">
        <v>21</v>
      </c>
      <c r="F7" s="90" t="s">
        <v>46</v>
      </c>
      <c r="G7" s="90" t="s">
        <v>49</v>
      </c>
      <c r="H7" s="34" t="s">
        <v>94</v>
      </c>
      <c r="I7" s="34" t="s">
        <v>75</v>
      </c>
      <c r="J7" s="58" t="s">
        <v>133</v>
      </c>
      <c r="K7" s="78" t="s">
        <v>134</v>
      </c>
      <c r="L7" s="88" t="s">
        <v>135</v>
      </c>
    </row>
    <row r="8" spans="1:12" s="73" customFormat="1" x14ac:dyDescent="0.25">
      <c r="A8" s="33" t="s">
        <v>38</v>
      </c>
      <c r="B8" s="43" t="s">
        <v>61</v>
      </c>
      <c r="C8" s="38"/>
      <c r="D8" s="39"/>
      <c r="E8" s="97"/>
      <c r="F8" s="79"/>
      <c r="G8" s="90"/>
      <c r="H8" s="34"/>
      <c r="I8" s="34"/>
      <c r="J8" s="89"/>
      <c r="K8" s="89"/>
      <c r="L8" s="89"/>
    </row>
    <row r="9" spans="1:12" x14ac:dyDescent="0.25">
      <c r="A9" s="17">
        <v>1</v>
      </c>
      <c r="B9" s="126" t="s">
        <v>308</v>
      </c>
      <c r="C9" s="112" t="s">
        <v>550</v>
      </c>
      <c r="D9" s="113" t="s">
        <v>24</v>
      </c>
      <c r="E9" s="91" t="s">
        <v>469</v>
      </c>
      <c r="F9" s="91" t="s">
        <v>209</v>
      </c>
      <c r="G9" s="51" t="s">
        <v>54</v>
      </c>
      <c r="H9" s="29">
        <v>0.4</v>
      </c>
      <c r="I9" s="35">
        <f>19500000/10*4*H9</f>
        <v>3120000</v>
      </c>
      <c r="J9" s="89"/>
      <c r="K9" s="89"/>
      <c r="L9" s="89"/>
    </row>
    <row r="10" spans="1:12" x14ac:dyDescent="0.25">
      <c r="A10" s="17">
        <f>A9+1</f>
        <v>2</v>
      </c>
      <c r="B10" s="126" t="s">
        <v>310</v>
      </c>
      <c r="C10" s="112" t="s">
        <v>7</v>
      </c>
      <c r="D10" s="113" t="s">
        <v>64</v>
      </c>
      <c r="E10" s="91" t="s">
        <v>480</v>
      </c>
      <c r="F10" s="91" t="s">
        <v>209</v>
      </c>
      <c r="G10" s="87" t="s">
        <v>77</v>
      </c>
      <c r="H10" s="29">
        <v>0.4</v>
      </c>
      <c r="I10" s="35">
        <f t="shared" ref="I10:I22" si="0">19500000/10*4*H10</f>
        <v>3120000</v>
      </c>
      <c r="J10" s="89"/>
      <c r="K10" s="89"/>
      <c r="L10" s="89"/>
    </row>
    <row r="11" spans="1:12" x14ac:dyDescent="0.25">
      <c r="A11" s="17">
        <f t="shared" ref="A11:A22" si="1">A10+1</f>
        <v>3</v>
      </c>
      <c r="B11" s="126" t="s">
        <v>306</v>
      </c>
      <c r="C11" s="112" t="s">
        <v>383</v>
      </c>
      <c r="D11" s="113" t="s">
        <v>380</v>
      </c>
      <c r="E11" s="91" t="s">
        <v>538</v>
      </c>
      <c r="F11" s="91" t="s">
        <v>205</v>
      </c>
      <c r="G11" s="51" t="s">
        <v>55</v>
      </c>
      <c r="H11" s="29">
        <v>0.5</v>
      </c>
      <c r="I11" s="35">
        <f t="shared" si="0"/>
        <v>3900000</v>
      </c>
      <c r="J11" s="89"/>
      <c r="K11" s="89"/>
      <c r="L11" s="89"/>
    </row>
    <row r="12" spans="1:12" x14ac:dyDescent="0.25">
      <c r="A12" s="17">
        <f t="shared" si="1"/>
        <v>4</v>
      </c>
      <c r="B12" s="126" t="s">
        <v>307</v>
      </c>
      <c r="C12" s="112" t="s">
        <v>401</v>
      </c>
      <c r="D12" s="113" t="s">
        <v>63</v>
      </c>
      <c r="E12" s="91" t="s">
        <v>536</v>
      </c>
      <c r="F12" s="91" t="s">
        <v>205</v>
      </c>
      <c r="G12" s="51" t="s">
        <v>55</v>
      </c>
      <c r="H12" s="29">
        <v>0.5</v>
      </c>
      <c r="I12" s="35">
        <f t="shared" si="0"/>
        <v>3900000</v>
      </c>
      <c r="J12" s="89"/>
      <c r="K12" s="89"/>
      <c r="L12" s="89"/>
    </row>
    <row r="13" spans="1:12" ht="94.5" x14ac:dyDescent="0.25">
      <c r="A13" s="17">
        <f t="shared" si="1"/>
        <v>5</v>
      </c>
      <c r="B13" s="126" t="s">
        <v>292</v>
      </c>
      <c r="C13" s="112" t="s">
        <v>559</v>
      </c>
      <c r="D13" s="113" t="s">
        <v>127</v>
      </c>
      <c r="E13" s="91" t="s">
        <v>519</v>
      </c>
      <c r="F13" s="91" t="s">
        <v>205</v>
      </c>
      <c r="G13" s="51" t="s">
        <v>582</v>
      </c>
      <c r="H13" s="29">
        <v>0.4</v>
      </c>
      <c r="I13" s="35">
        <f t="shared" si="0"/>
        <v>3120000</v>
      </c>
      <c r="J13" s="89"/>
      <c r="K13" s="89"/>
      <c r="L13" s="89"/>
    </row>
    <row r="14" spans="1:12" x14ac:dyDescent="0.25">
      <c r="A14" s="17">
        <f t="shared" si="1"/>
        <v>6</v>
      </c>
      <c r="B14" s="126" t="s">
        <v>311</v>
      </c>
      <c r="C14" s="112" t="s">
        <v>424</v>
      </c>
      <c r="D14" s="113" t="s">
        <v>64</v>
      </c>
      <c r="E14" s="91" t="s">
        <v>498</v>
      </c>
      <c r="F14" s="91" t="s">
        <v>205</v>
      </c>
      <c r="G14" s="87" t="s">
        <v>77</v>
      </c>
      <c r="H14" s="29">
        <v>0.4</v>
      </c>
      <c r="I14" s="35">
        <f t="shared" si="0"/>
        <v>3120000</v>
      </c>
      <c r="J14" s="89"/>
      <c r="K14" s="89"/>
      <c r="L14" s="89"/>
    </row>
    <row r="15" spans="1:12" x14ac:dyDescent="0.25">
      <c r="A15" s="17">
        <f t="shared" si="1"/>
        <v>7</v>
      </c>
      <c r="B15" s="126" t="s">
        <v>260</v>
      </c>
      <c r="C15" s="112" t="s">
        <v>560</v>
      </c>
      <c r="D15" s="113" t="s">
        <v>13</v>
      </c>
      <c r="E15" s="91" t="s">
        <v>513</v>
      </c>
      <c r="F15" s="91" t="s">
        <v>205</v>
      </c>
      <c r="G15" s="51" t="s">
        <v>54</v>
      </c>
      <c r="H15" s="29">
        <v>0.4</v>
      </c>
      <c r="I15" s="35">
        <f>19500000/10*4*H15</f>
        <v>3120000</v>
      </c>
      <c r="J15" s="89"/>
      <c r="K15" s="89"/>
      <c r="L15" s="89"/>
    </row>
    <row r="16" spans="1:12" x14ac:dyDescent="0.25">
      <c r="A16" s="17">
        <f t="shared" si="1"/>
        <v>8</v>
      </c>
      <c r="B16" s="126" t="s">
        <v>312</v>
      </c>
      <c r="C16" s="112" t="s">
        <v>439</v>
      </c>
      <c r="D16" s="113" t="s">
        <v>70</v>
      </c>
      <c r="E16" s="91" t="s">
        <v>514</v>
      </c>
      <c r="F16" s="91" t="s">
        <v>205</v>
      </c>
      <c r="G16" s="51" t="s">
        <v>55</v>
      </c>
      <c r="H16" s="29">
        <v>0.5</v>
      </c>
      <c r="I16" s="35">
        <f t="shared" si="0"/>
        <v>3900000</v>
      </c>
      <c r="J16" s="89"/>
      <c r="K16" s="89"/>
      <c r="L16" s="89"/>
    </row>
    <row r="17" spans="1:12" x14ac:dyDescent="0.25">
      <c r="A17" s="17">
        <f t="shared" si="1"/>
        <v>9</v>
      </c>
      <c r="B17" s="126" t="s">
        <v>309</v>
      </c>
      <c r="C17" s="112" t="s">
        <v>430</v>
      </c>
      <c r="D17" s="113" t="s">
        <v>98</v>
      </c>
      <c r="E17" s="91" t="s">
        <v>438</v>
      </c>
      <c r="F17" s="91" t="s">
        <v>256</v>
      </c>
      <c r="G17" s="51" t="s">
        <v>54</v>
      </c>
      <c r="H17" s="29">
        <v>0.4</v>
      </c>
      <c r="I17" s="35">
        <f>19500000/10*4*H17</f>
        <v>3120000</v>
      </c>
      <c r="J17" s="89"/>
      <c r="K17" s="89"/>
      <c r="L17" s="89"/>
    </row>
    <row r="18" spans="1:12" s="68" customFormat="1" x14ac:dyDescent="0.25">
      <c r="A18" s="17">
        <f t="shared" si="1"/>
        <v>10</v>
      </c>
      <c r="B18" s="126" t="s">
        <v>258</v>
      </c>
      <c r="C18" s="112" t="s">
        <v>113</v>
      </c>
      <c r="D18" s="113" t="s">
        <v>11</v>
      </c>
      <c r="E18" s="91" t="s">
        <v>455</v>
      </c>
      <c r="F18" s="91" t="s">
        <v>256</v>
      </c>
      <c r="G18" s="51" t="s">
        <v>54</v>
      </c>
      <c r="H18" s="29">
        <v>0.4</v>
      </c>
      <c r="I18" s="35">
        <f t="shared" si="0"/>
        <v>3120000</v>
      </c>
      <c r="J18" s="89"/>
      <c r="K18" s="89"/>
      <c r="L18" s="89"/>
    </row>
    <row r="19" spans="1:12" ht="63" x14ac:dyDescent="0.25">
      <c r="A19" s="17">
        <f t="shared" si="1"/>
        <v>11</v>
      </c>
      <c r="B19" s="126" t="s">
        <v>257</v>
      </c>
      <c r="C19" s="112" t="s">
        <v>390</v>
      </c>
      <c r="D19" s="113" t="s">
        <v>2</v>
      </c>
      <c r="E19" s="91" t="s">
        <v>488</v>
      </c>
      <c r="F19" s="91" t="s">
        <v>256</v>
      </c>
      <c r="G19" s="51" t="s">
        <v>563</v>
      </c>
      <c r="H19" s="29">
        <v>0.5</v>
      </c>
      <c r="I19" s="35">
        <f t="shared" si="0"/>
        <v>3900000</v>
      </c>
      <c r="J19" s="89"/>
      <c r="K19" s="89"/>
      <c r="L19" s="89"/>
    </row>
    <row r="20" spans="1:12" ht="63" x14ac:dyDescent="0.25">
      <c r="A20" s="17">
        <f t="shared" si="1"/>
        <v>12</v>
      </c>
      <c r="B20" s="126" t="s">
        <v>261</v>
      </c>
      <c r="C20" s="112" t="s">
        <v>78</v>
      </c>
      <c r="D20" s="113" t="s">
        <v>53</v>
      </c>
      <c r="E20" s="91" t="s">
        <v>161</v>
      </c>
      <c r="F20" s="91" t="s">
        <v>256</v>
      </c>
      <c r="G20" s="51" t="s">
        <v>564</v>
      </c>
      <c r="H20" s="29">
        <v>0.5</v>
      </c>
      <c r="I20" s="35">
        <f t="shared" si="0"/>
        <v>3900000</v>
      </c>
      <c r="J20" s="89"/>
      <c r="K20" s="89"/>
      <c r="L20" s="89"/>
    </row>
    <row r="21" spans="1:12" ht="31.5" x14ac:dyDescent="0.25">
      <c r="A21" s="17">
        <f t="shared" si="1"/>
        <v>13</v>
      </c>
      <c r="B21" s="126" t="s">
        <v>293</v>
      </c>
      <c r="C21" s="112" t="s">
        <v>417</v>
      </c>
      <c r="D21" s="113" t="s">
        <v>131</v>
      </c>
      <c r="E21" s="91" t="s">
        <v>511</v>
      </c>
      <c r="F21" s="91" t="s">
        <v>256</v>
      </c>
      <c r="G21" s="87" t="s">
        <v>610</v>
      </c>
      <c r="H21" s="29">
        <v>0.5</v>
      </c>
      <c r="I21" s="35">
        <f t="shared" si="0"/>
        <v>3900000</v>
      </c>
      <c r="J21" s="89"/>
      <c r="K21" s="89"/>
      <c r="L21" s="89"/>
    </row>
    <row r="22" spans="1:12" x14ac:dyDescent="0.25">
      <c r="A22" s="17">
        <f t="shared" si="1"/>
        <v>14</v>
      </c>
      <c r="B22" s="126" t="s">
        <v>290</v>
      </c>
      <c r="C22" s="112" t="s">
        <v>389</v>
      </c>
      <c r="D22" s="113" t="s">
        <v>9</v>
      </c>
      <c r="E22" s="91" t="s">
        <v>533</v>
      </c>
      <c r="F22" s="91" t="s">
        <v>259</v>
      </c>
      <c r="G22" s="51" t="s">
        <v>54</v>
      </c>
      <c r="H22" s="29">
        <v>0.4</v>
      </c>
      <c r="I22" s="35">
        <f t="shared" si="0"/>
        <v>3120000</v>
      </c>
      <c r="J22" s="89"/>
      <c r="K22" s="89"/>
      <c r="L22" s="89"/>
    </row>
    <row r="23" spans="1:12" x14ac:dyDescent="0.25">
      <c r="A23" s="17"/>
      <c r="B23" s="76"/>
      <c r="C23" s="80" t="s">
        <v>73</v>
      </c>
      <c r="D23" s="41">
        <f>A22</f>
        <v>14</v>
      </c>
      <c r="E23" s="23"/>
      <c r="F23" s="106"/>
      <c r="G23" s="51"/>
      <c r="H23" s="36"/>
      <c r="I23" s="77">
        <f>SUM(I9:I22)</f>
        <v>48360000</v>
      </c>
      <c r="J23" s="89"/>
      <c r="K23" s="89"/>
      <c r="L23" s="89"/>
    </row>
    <row r="24" spans="1:12" x14ac:dyDescent="0.25">
      <c r="A24" s="123" t="s">
        <v>39</v>
      </c>
      <c r="B24" s="76" t="s">
        <v>22</v>
      </c>
      <c r="C24" s="40"/>
      <c r="D24" s="103"/>
      <c r="E24" s="23"/>
      <c r="F24" s="106"/>
      <c r="G24" s="51"/>
      <c r="H24" s="36"/>
      <c r="I24" s="75"/>
      <c r="J24" s="89"/>
      <c r="K24" s="89"/>
      <c r="L24" s="89"/>
    </row>
    <row r="25" spans="1:12" x14ac:dyDescent="0.25">
      <c r="A25" s="17">
        <v>1</v>
      </c>
      <c r="B25" s="127" t="s">
        <v>315</v>
      </c>
      <c r="C25" s="128" t="s">
        <v>594</v>
      </c>
      <c r="D25" s="129" t="s">
        <v>63</v>
      </c>
      <c r="E25" s="105" t="s">
        <v>503</v>
      </c>
      <c r="F25" s="106" t="s">
        <v>314</v>
      </c>
      <c r="G25" s="51" t="s">
        <v>55</v>
      </c>
      <c r="H25" s="29">
        <v>0.5</v>
      </c>
      <c r="I25" s="35">
        <f t="shared" ref="I25:I37" si="2">19500000/10*4*H25</f>
        <v>3900000</v>
      </c>
      <c r="J25" s="89"/>
      <c r="K25" s="89"/>
      <c r="L25" s="89"/>
    </row>
    <row r="26" spans="1:12" s="99" customFormat="1" x14ac:dyDescent="0.25">
      <c r="A26" s="17">
        <f>A25+1</f>
        <v>2</v>
      </c>
      <c r="B26" s="101" t="s">
        <v>322</v>
      </c>
      <c r="C26" s="28" t="s">
        <v>566</v>
      </c>
      <c r="D26" s="102" t="s">
        <v>567</v>
      </c>
      <c r="E26" s="105" t="s">
        <v>523</v>
      </c>
      <c r="F26" s="106" t="s">
        <v>314</v>
      </c>
      <c r="G26" s="51" t="s">
        <v>55</v>
      </c>
      <c r="H26" s="29">
        <v>0.5</v>
      </c>
      <c r="I26" s="35">
        <f t="shared" si="2"/>
        <v>3900000</v>
      </c>
      <c r="J26" s="89"/>
      <c r="K26" s="89"/>
      <c r="L26" s="89"/>
    </row>
    <row r="27" spans="1:12" s="99" customFormat="1" ht="31.5" x14ac:dyDescent="0.25">
      <c r="A27" s="17">
        <f t="shared" ref="A27:A37" si="3">A26+1</f>
        <v>3</v>
      </c>
      <c r="B27" s="116" t="s">
        <v>323</v>
      </c>
      <c r="C27" s="112" t="s">
        <v>568</v>
      </c>
      <c r="D27" s="113" t="s">
        <v>118</v>
      </c>
      <c r="E27" s="117">
        <v>38249</v>
      </c>
      <c r="F27" s="91" t="s">
        <v>314</v>
      </c>
      <c r="G27" s="87" t="s">
        <v>569</v>
      </c>
      <c r="H27" s="29">
        <v>0.5</v>
      </c>
      <c r="I27" s="35">
        <f t="shared" si="2"/>
        <v>3900000</v>
      </c>
      <c r="J27" s="89"/>
      <c r="K27" s="89"/>
      <c r="L27" s="89"/>
    </row>
    <row r="28" spans="1:12" s="68" customFormat="1" x14ac:dyDescent="0.25">
      <c r="A28" s="17">
        <f t="shared" si="3"/>
        <v>4</v>
      </c>
      <c r="B28" s="127" t="s">
        <v>324</v>
      </c>
      <c r="C28" s="128" t="s">
        <v>570</v>
      </c>
      <c r="D28" s="125" t="s">
        <v>5</v>
      </c>
      <c r="E28" s="117">
        <v>38270</v>
      </c>
      <c r="F28" s="130" t="s">
        <v>314</v>
      </c>
      <c r="G28" s="87" t="s">
        <v>77</v>
      </c>
      <c r="H28" s="29">
        <v>0.4</v>
      </c>
      <c r="I28" s="35">
        <f t="shared" si="2"/>
        <v>3120000</v>
      </c>
      <c r="J28" s="89"/>
      <c r="K28" s="89"/>
      <c r="L28" s="89"/>
    </row>
    <row r="29" spans="1:12" x14ac:dyDescent="0.25">
      <c r="A29" s="17">
        <f t="shared" si="3"/>
        <v>5</v>
      </c>
      <c r="B29" s="127" t="s">
        <v>316</v>
      </c>
      <c r="C29" s="128" t="s">
        <v>571</v>
      </c>
      <c r="D29" s="129" t="s">
        <v>62</v>
      </c>
      <c r="E29" s="98" t="s">
        <v>572</v>
      </c>
      <c r="F29" s="130" t="s">
        <v>314</v>
      </c>
      <c r="G29" s="51" t="s">
        <v>54</v>
      </c>
      <c r="H29" s="29">
        <v>0.4</v>
      </c>
      <c r="I29" s="35">
        <f t="shared" si="2"/>
        <v>3120000</v>
      </c>
      <c r="J29" s="89"/>
      <c r="K29" s="89"/>
      <c r="L29" s="89"/>
    </row>
    <row r="30" spans="1:12" x14ac:dyDescent="0.25">
      <c r="A30" s="17">
        <f t="shared" si="3"/>
        <v>6</v>
      </c>
      <c r="B30" s="127" t="s">
        <v>325</v>
      </c>
      <c r="C30" s="128" t="s">
        <v>425</v>
      </c>
      <c r="D30" s="125" t="s">
        <v>573</v>
      </c>
      <c r="E30" s="117">
        <v>38342</v>
      </c>
      <c r="F30" s="130" t="s">
        <v>175</v>
      </c>
      <c r="G30" s="87" t="s">
        <v>115</v>
      </c>
      <c r="H30" s="29">
        <v>0.5</v>
      </c>
      <c r="I30" s="35">
        <f t="shared" si="2"/>
        <v>3900000</v>
      </c>
      <c r="J30" s="89"/>
      <c r="K30" s="89"/>
      <c r="L30" s="89"/>
    </row>
    <row r="31" spans="1:12" x14ac:dyDescent="0.25">
      <c r="A31" s="17">
        <f t="shared" si="3"/>
        <v>7</v>
      </c>
      <c r="B31" s="127" t="s">
        <v>321</v>
      </c>
      <c r="C31" s="128" t="s">
        <v>574</v>
      </c>
      <c r="D31" s="129" t="s">
        <v>148</v>
      </c>
      <c r="E31" s="117">
        <v>38205</v>
      </c>
      <c r="F31" s="130" t="s">
        <v>318</v>
      </c>
      <c r="G31" s="51" t="s">
        <v>54</v>
      </c>
      <c r="H31" s="29">
        <v>0.4</v>
      </c>
      <c r="I31" s="35">
        <f t="shared" si="2"/>
        <v>3120000</v>
      </c>
      <c r="J31" s="89"/>
      <c r="K31" s="89"/>
      <c r="L31" s="89"/>
    </row>
    <row r="32" spans="1:12" x14ac:dyDescent="0.25">
      <c r="A32" s="17">
        <f t="shared" si="3"/>
        <v>8</v>
      </c>
      <c r="B32" s="127" t="s">
        <v>319</v>
      </c>
      <c r="C32" s="128" t="s">
        <v>575</v>
      </c>
      <c r="D32" s="129" t="s">
        <v>34</v>
      </c>
      <c r="E32" s="117">
        <v>38209</v>
      </c>
      <c r="F32" s="130" t="s">
        <v>313</v>
      </c>
      <c r="G32" s="87" t="s">
        <v>77</v>
      </c>
      <c r="H32" s="29">
        <v>0.4</v>
      </c>
      <c r="I32" s="35">
        <f t="shared" si="2"/>
        <v>3120000</v>
      </c>
      <c r="J32" s="89"/>
      <c r="K32" s="89"/>
      <c r="L32" s="89"/>
    </row>
    <row r="33" spans="1:12" x14ac:dyDescent="0.25">
      <c r="A33" s="17">
        <f t="shared" si="3"/>
        <v>9</v>
      </c>
      <c r="B33" s="127" t="s">
        <v>329</v>
      </c>
      <c r="C33" s="128" t="s">
        <v>576</v>
      </c>
      <c r="D33" s="125" t="s">
        <v>9</v>
      </c>
      <c r="E33" s="117">
        <v>38058</v>
      </c>
      <c r="F33" s="130" t="s">
        <v>313</v>
      </c>
      <c r="G33" s="51" t="s">
        <v>54</v>
      </c>
      <c r="H33" s="29">
        <v>0.4</v>
      </c>
      <c r="I33" s="35">
        <f t="shared" si="2"/>
        <v>3120000</v>
      </c>
      <c r="J33" s="89"/>
      <c r="K33" s="89"/>
      <c r="L33" s="89"/>
    </row>
    <row r="34" spans="1:12" x14ac:dyDescent="0.25">
      <c r="A34" s="17">
        <f t="shared" si="3"/>
        <v>10</v>
      </c>
      <c r="B34" s="127" t="s">
        <v>320</v>
      </c>
      <c r="C34" s="128" t="s">
        <v>577</v>
      </c>
      <c r="D34" s="125" t="s">
        <v>14</v>
      </c>
      <c r="E34" s="117">
        <v>38034</v>
      </c>
      <c r="F34" s="130" t="s">
        <v>318</v>
      </c>
      <c r="G34" s="51" t="s">
        <v>54</v>
      </c>
      <c r="H34" s="29">
        <v>0.4</v>
      </c>
      <c r="I34" s="35">
        <f t="shared" si="2"/>
        <v>3120000</v>
      </c>
      <c r="J34" s="89"/>
      <c r="K34" s="89"/>
      <c r="L34" s="89"/>
    </row>
    <row r="35" spans="1:12" x14ac:dyDescent="0.25">
      <c r="A35" s="17">
        <f t="shared" si="3"/>
        <v>11</v>
      </c>
      <c r="B35" s="127" t="s">
        <v>326</v>
      </c>
      <c r="C35" s="128" t="s">
        <v>578</v>
      </c>
      <c r="D35" s="125" t="s">
        <v>23</v>
      </c>
      <c r="E35" s="117">
        <v>38238</v>
      </c>
      <c r="F35" s="130" t="s">
        <v>262</v>
      </c>
      <c r="G35" s="87" t="s">
        <v>77</v>
      </c>
      <c r="H35" s="29">
        <v>0.4</v>
      </c>
      <c r="I35" s="35">
        <f t="shared" si="2"/>
        <v>3120000</v>
      </c>
      <c r="J35" s="89"/>
      <c r="K35" s="89"/>
      <c r="L35" s="89"/>
    </row>
    <row r="36" spans="1:12" x14ac:dyDescent="0.25">
      <c r="A36" s="17">
        <f t="shared" si="3"/>
        <v>12</v>
      </c>
      <c r="B36" s="127" t="s">
        <v>327</v>
      </c>
      <c r="C36" s="128" t="s">
        <v>128</v>
      </c>
      <c r="D36" s="129" t="s">
        <v>16</v>
      </c>
      <c r="E36" s="117">
        <v>38004</v>
      </c>
      <c r="F36" s="130" t="s">
        <v>317</v>
      </c>
      <c r="G36" s="87" t="s">
        <v>80</v>
      </c>
      <c r="H36" s="29">
        <v>0.4</v>
      </c>
      <c r="I36" s="35">
        <f t="shared" si="2"/>
        <v>3120000</v>
      </c>
      <c r="J36" s="89"/>
      <c r="K36" s="89"/>
      <c r="L36" s="89"/>
    </row>
    <row r="37" spans="1:12" x14ac:dyDescent="0.25">
      <c r="A37" s="17">
        <f t="shared" si="3"/>
        <v>13</v>
      </c>
      <c r="B37" s="127" t="s">
        <v>328</v>
      </c>
      <c r="C37" s="128" t="s">
        <v>392</v>
      </c>
      <c r="D37" s="113" t="s">
        <v>13</v>
      </c>
      <c r="E37" s="117">
        <v>38077</v>
      </c>
      <c r="F37" s="130" t="s">
        <v>317</v>
      </c>
      <c r="G37" s="51" t="s">
        <v>54</v>
      </c>
      <c r="H37" s="29">
        <v>0.4</v>
      </c>
      <c r="I37" s="35">
        <f t="shared" si="2"/>
        <v>3120000</v>
      </c>
      <c r="J37" s="89"/>
      <c r="K37" s="89"/>
      <c r="L37" s="89"/>
    </row>
    <row r="38" spans="1:12" x14ac:dyDescent="0.25">
      <c r="A38" s="17"/>
      <c r="B38" s="76"/>
      <c r="C38" s="80" t="s">
        <v>73</v>
      </c>
      <c r="D38" s="41">
        <f>A37</f>
        <v>13</v>
      </c>
      <c r="E38" s="24"/>
      <c r="F38" s="118"/>
      <c r="G38" s="86"/>
      <c r="H38" s="37"/>
      <c r="I38" s="77">
        <f>SUM(I25:I37)</f>
        <v>43680000</v>
      </c>
      <c r="J38" s="89"/>
      <c r="K38" s="89"/>
      <c r="L38" s="89"/>
    </row>
    <row r="39" spans="1:12" x14ac:dyDescent="0.25">
      <c r="A39" s="83" t="s">
        <v>40</v>
      </c>
      <c r="B39" s="76" t="s">
        <v>1</v>
      </c>
      <c r="C39" s="40"/>
      <c r="D39" s="103"/>
      <c r="E39" s="23"/>
      <c r="F39" s="106"/>
      <c r="G39" s="51"/>
      <c r="H39" s="36"/>
      <c r="I39" s="75"/>
      <c r="J39" s="89"/>
      <c r="K39" s="89"/>
      <c r="L39" s="89"/>
    </row>
    <row r="40" spans="1:12" x14ac:dyDescent="0.25">
      <c r="A40" s="17">
        <v>1</v>
      </c>
      <c r="B40" s="126" t="s">
        <v>254</v>
      </c>
      <c r="C40" s="112" t="s">
        <v>420</v>
      </c>
      <c r="D40" s="113" t="s">
        <v>402</v>
      </c>
      <c r="E40" s="91" t="s">
        <v>448</v>
      </c>
      <c r="F40" s="91" t="s">
        <v>252</v>
      </c>
      <c r="G40" s="51" t="s">
        <v>55</v>
      </c>
      <c r="H40" s="29">
        <v>0.5</v>
      </c>
      <c r="I40" s="35">
        <f t="shared" ref="I40:I47" si="4">19500000/10*4*H40</f>
        <v>3900000</v>
      </c>
      <c r="J40" s="89"/>
      <c r="K40" s="89"/>
      <c r="L40" s="89"/>
    </row>
    <row r="41" spans="1:12" x14ac:dyDescent="0.25">
      <c r="A41" s="17">
        <f>A40+1</f>
        <v>2</v>
      </c>
      <c r="B41" s="126" t="s">
        <v>255</v>
      </c>
      <c r="C41" s="112" t="s">
        <v>555</v>
      </c>
      <c r="D41" s="113" t="s">
        <v>20</v>
      </c>
      <c r="E41" s="91" t="s">
        <v>516</v>
      </c>
      <c r="F41" s="91" t="s">
        <v>253</v>
      </c>
      <c r="G41" s="51" t="s">
        <v>54</v>
      </c>
      <c r="H41" s="29">
        <v>0.4</v>
      </c>
      <c r="I41" s="35">
        <f t="shared" si="4"/>
        <v>3120000</v>
      </c>
      <c r="J41" s="89"/>
      <c r="K41" s="89"/>
      <c r="L41" s="89"/>
    </row>
    <row r="42" spans="1:12" x14ac:dyDescent="0.25">
      <c r="A42" s="17">
        <f t="shared" ref="A42:A47" si="5">A41+1</f>
        <v>3</v>
      </c>
      <c r="B42" s="126" t="s">
        <v>272</v>
      </c>
      <c r="C42" s="112" t="s">
        <v>556</v>
      </c>
      <c r="D42" s="113" t="s">
        <v>385</v>
      </c>
      <c r="E42" s="91" t="s">
        <v>477</v>
      </c>
      <c r="F42" s="91" t="s">
        <v>253</v>
      </c>
      <c r="G42" s="51" t="s">
        <v>55</v>
      </c>
      <c r="H42" s="29">
        <v>0.5</v>
      </c>
      <c r="I42" s="35">
        <f t="shared" si="4"/>
        <v>3900000</v>
      </c>
      <c r="J42" s="89"/>
      <c r="K42" s="89"/>
      <c r="L42" s="89"/>
    </row>
    <row r="43" spans="1:12" x14ac:dyDescent="0.25">
      <c r="A43" s="17">
        <f t="shared" si="5"/>
        <v>4</v>
      </c>
      <c r="B43" s="126" t="s">
        <v>365</v>
      </c>
      <c r="C43" s="112" t="s">
        <v>426</v>
      </c>
      <c r="D43" s="113" t="s">
        <v>123</v>
      </c>
      <c r="E43" s="91" t="s">
        <v>540</v>
      </c>
      <c r="F43" s="91" t="s">
        <v>208</v>
      </c>
      <c r="G43" s="51" t="s">
        <v>54</v>
      </c>
      <c r="H43" s="29">
        <v>0.4</v>
      </c>
      <c r="I43" s="35">
        <f t="shared" si="4"/>
        <v>3120000</v>
      </c>
      <c r="J43" s="89"/>
      <c r="K43" s="89"/>
      <c r="L43" s="89"/>
    </row>
    <row r="44" spans="1:12" x14ac:dyDescent="0.25">
      <c r="A44" s="17">
        <f t="shared" si="5"/>
        <v>5</v>
      </c>
      <c r="B44" s="126" t="s">
        <v>207</v>
      </c>
      <c r="C44" s="112" t="s">
        <v>557</v>
      </c>
      <c r="D44" s="113" t="s">
        <v>142</v>
      </c>
      <c r="E44" s="91" t="s">
        <v>509</v>
      </c>
      <c r="F44" s="91" t="s">
        <v>208</v>
      </c>
      <c r="G44" s="51" t="s">
        <v>54</v>
      </c>
      <c r="H44" s="29">
        <v>0.4</v>
      </c>
      <c r="I44" s="35">
        <f t="shared" si="4"/>
        <v>3120000</v>
      </c>
      <c r="J44" s="89"/>
      <c r="K44" s="89"/>
      <c r="L44" s="89"/>
    </row>
    <row r="45" spans="1:12" x14ac:dyDescent="0.25">
      <c r="A45" s="17">
        <f t="shared" si="5"/>
        <v>6</v>
      </c>
      <c r="B45" s="126" t="s">
        <v>286</v>
      </c>
      <c r="C45" s="112" t="s">
        <v>435</v>
      </c>
      <c r="D45" s="113" t="s">
        <v>13</v>
      </c>
      <c r="E45" s="91" t="s">
        <v>530</v>
      </c>
      <c r="F45" s="91" t="s">
        <v>191</v>
      </c>
      <c r="G45" s="51" t="s">
        <v>54</v>
      </c>
      <c r="H45" s="29">
        <v>0.4</v>
      </c>
      <c r="I45" s="35">
        <f t="shared" si="4"/>
        <v>3120000</v>
      </c>
      <c r="J45" s="67"/>
      <c r="K45" s="89"/>
      <c r="L45" s="89"/>
    </row>
    <row r="46" spans="1:12" x14ac:dyDescent="0.25">
      <c r="A46" s="17">
        <f t="shared" si="5"/>
        <v>7</v>
      </c>
      <c r="B46" s="126" t="s">
        <v>350</v>
      </c>
      <c r="C46" s="112" t="s">
        <v>558</v>
      </c>
      <c r="D46" s="113" t="s">
        <v>158</v>
      </c>
      <c r="E46" s="91" t="s">
        <v>544</v>
      </c>
      <c r="F46" s="91" t="s">
        <v>349</v>
      </c>
      <c r="G46" s="87" t="s">
        <v>77</v>
      </c>
      <c r="H46" s="29">
        <v>0.4</v>
      </c>
      <c r="I46" s="35">
        <f t="shared" si="4"/>
        <v>3120000</v>
      </c>
      <c r="J46" s="89"/>
      <c r="K46" s="89"/>
      <c r="L46" s="89"/>
    </row>
    <row r="47" spans="1:12" x14ac:dyDescent="0.25">
      <c r="A47" s="17">
        <f t="shared" si="5"/>
        <v>8</v>
      </c>
      <c r="B47" s="126" t="s">
        <v>379</v>
      </c>
      <c r="C47" s="112" t="s">
        <v>394</v>
      </c>
      <c r="D47" s="113" t="s">
        <v>13</v>
      </c>
      <c r="E47" s="91" t="s">
        <v>447</v>
      </c>
      <c r="F47" s="91" t="s">
        <v>349</v>
      </c>
      <c r="G47" s="51" t="s">
        <v>54</v>
      </c>
      <c r="H47" s="29">
        <v>0.4</v>
      </c>
      <c r="I47" s="35">
        <f t="shared" si="4"/>
        <v>3120000</v>
      </c>
      <c r="J47" s="89"/>
      <c r="K47" s="89"/>
      <c r="L47" s="89"/>
    </row>
    <row r="48" spans="1:12" x14ac:dyDescent="0.25">
      <c r="A48" s="17"/>
      <c r="B48" s="76"/>
      <c r="C48" s="80" t="s">
        <v>73</v>
      </c>
      <c r="D48" s="41">
        <f>A47</f>
        <v>8</v>
      </c>
      <c r="E48" s="24"/>
      <c r="F48" s="118"/>
      <c r="G48" s="86"/>
      <c r="H48" s="37"/>
      <c r="I48" s="77">
        <f>SUM(I40:I47)</f>
        <v>26520000</v>
      </c>
      <c r="J48" s="89"/>
      <c r="K48" s="89"/>
      <c r="L48" s="89"/>
    </row>
    <row r="49" spans="1:12" x14ac:dyDescent="0.25">
      <c r="A49" s="83" t="s">
        <v>41</v>
      </c>
      <c r="B49" s="76" t="s">
        <v>124</v>
      </c>
      <c r="C49" s="80"/>
      <c r="D49" s="41"/>
      <c r="E49" s="24"/>
      <c r="F49" s="118"/>
      <c r="G49" s="86"/>
      <c r="H49" s="37"/>
      <c r="I49" s="77"/>
      <c r="J49" s="89"/>
      <c r="K49" s="89"/>
      <c r="L49" s="89"/>
    </row>
    <row r="50" spans="1:12" x14ac:dyDescent="0.25">
      <c r="A50" s="17">
        <v>1</v>
      </c>
      <c r="B50" s="126" t="s">
        <v>218</v>
      </c>
      <c r="C50" s="112" t="s">
        <v>117</v>
      </c>
      <c r="D50" s="113" t="s">
        <v>83</v>
      </c>
      <c r="E50" s="91" t="s">
        <v>479</v>
      </c>
      <c r="F50" s="91" t="s">
        <v>212</v>
      </c>
      <c r="G50" s="51" t="s">
        <v>54</v>
      </c>
      <c r="H50" s="29">
        <v>0.4</v>
      </c>
      <c r="I50" s="35">
        <f>19500000/10*4*H50</f>
        <v>3120000</v>
      </c>
      <c r="J50" s="89"/>
      <c r="K50" s="89"/>
      <c r="L50" s="89"/>
    </row>
    <row r="51" spans="1:12" x14ac:dyDescent="0.25">
      <c r="A51" s="17">
        <f>A50+1</f>
        <v>2</v>
      </c>
      <c r="B51" s="126" t="s">
        <v>185</v>
      </c>
      <c r="C51" s="112" t="s">
        <v>561</v>
      </c>
      <c r="D51" s="113" t="s">
        <v>163</v>
      </c>
      <c r="E51" s="91" t="s">
        <v>507</v>
      </c>
      <c r="F51" s="91" t="s">
        <v>184</v>
      </c>
      <c r="G51" s="87" t="s">
        <v>77</v>
      </c>
      <c r="H51" s="29">
        <v>0.4</v>
      </c>
      <c r="I51" s="35">
        <f>19500000/10*4*H51</f>
        <v>3120000</v>
      </c>
      <c r="J51" s="89"/>
      <c r="K51" s="89"/>
      <c r="L51" s="89"/>
    </row>
    <row r="52" spans="1:12" x14ac:dyDescent="0.25">
      <c r="A52" s="17">
        <f>A51+1</f>
        <v>3</v>
      </c>
      <c r="B52" s="126" t="s">
        <v>219</v>
      </c>
      <c r="C52" s="112" t="s">
        <v>382</v>
      </c>
      <c r="D52" s="113" t="s">
        <v>159</v>
      </c>
      <c r="E52" s="91" t="s">
        <v>454</v>
      </c>
      <c r="F52" s="91" t="s">
        <v>193</v>
      </c>
      <c r="G52" s="51" t="s">
        <v>55</v>
      </c>
      <c r="H52" s="29">
        <v>0.5</v>
      </c>
      <c r="I52" s="35">
        <f>19500000/10*4*H52</f>
        <v>3900000</v>
      </c>
      <c r="J52" s="89"/>
      <c r="K52" s="89"/>
      <c r="L52" s="89"/>
    </row>
    <row r="53" spans="1:12" x14ac:dyDescent="0.25">
      <c r="A53" s="17"/>
      <c r="B53" s="76"/>
      <c r="C53" s="80" t="s">
        <v>73</v>
      </c>
      <c r="D53" s="41">
        <f>A52</f>
        <v>3</v>
      </c>
      <c r="E53" s="24"/>
      <c r="F53" s="118"/>
      <c r="G53" s="86"/>
      <c r="H53" s="37"/>
      <c r="I53" s="77">
        <f>SUM(I50:I52)</f>
        <v>10140000</v>
      </c>
      <c r="J53" s="89"/>
      <c r="K53" s="89"/>
      <c r="L53" s="89"/>
    </row>
    <row r="54" spans="1:12" x14ac:dyDescent="0.25">
      <c r="A54" s="83" t="s">
        <v>42</v>
      </c>
      <c r="B54" s="76" t="s">
        <v>6</v>
      </c>
      <c r="C54" s="40"/>
      <c r="D54" s="103"/>
      <c r="E54" s="23"/>
      <c r="F54" s="106"/>
      <c r="G54" s="51"/>
      <c r="H54" s="36"/>
      <c r="I54" s="75"/>
      <c r="J54" s="89"/>
      <c r="K54" s="89"/>
      <c r="L54" s="89"/>
    </row>
    <row r="55" spans="1:12" ht="63" x14ac:dyDescent="0.25">
      <c r="A55" s="17">
        <v>1</v>
      </c>
      <c r="B55" s="126" t="s">
        <v>360</v>
      </c>
      <c r="C55" s="112" t="s">
        <v>101</v>
      </c>
      <c r="D55" s="113" t="s">
        <v>23</v>
      </c>
      <c r="E55" s="91" t="s">
        <v>462</v>
      </c>
      <c r="F55" s="91" t="s">
        <v>230</v>
      </c>
      <c r="G55" s="84" t="s">
        <v>579</v>
      </c>
      <c r="H55" s="29">
        <v>0.5</v>
      </c>
      <c r="I55" s="35">
        <f t="shared" ref="I55:I70" si="6">19500000/10*4*H55</f>
        <v>3900000</v>
      </c>
      <c r="J55" s="89"/>
      <c r="K55" s="89"/>
      <c r="L55" s="89"/>
    </row>
    <row r="56" spans="1:12" ht="63" x14ac:dyDescent="0.25">
      <c r="A56" s="17">
        <f t="shared" ref="A56:A70" si="7">1+A55</f>
        <v>2</v>
      </c>
      <c r="B56" s="126" t="s">
        <v>268</v>
      </c>
      <c r="C56" s="112" t="s">
        <v>59</v>
      </c>
      <c r="D56" s="113" t="s">
        <v>159</v>
      </c>
      <c r="E56" s="91" t="s">
        <v>456</v>
      </c>
      <c r="F56" s="91" t="s">
        <v>230</v>
      </c>
      <c r="G56" s="84" t="s">
        <v>580</v>
      </c>
      <c r="H56" s="29">
        <v>0.5</v>
      </c>
      <c r="I56" s="35">
        <f t="shared" si="6"/>
        <v>3900000</v>
      </c>
      <c r="J56" s="89"/>
      <c r="K56" s="89"/>
      <c r="L56" s="89"/>
    </row>
    <row r="57" spans="1:12" x14ac:dyDescent="0.25">
      <c r="A57" s="17">
        <f t="shared" si="7"/>
        <v>3</v>
      </c>
      <c r="B57" s="126" t="s">
        <v>361</v>
      </c>
      <c r="C57" s="112" t="s">
        <v>423</v>
      </c>
      <c r="D57" s="113" t="s">
        <v>381</v>
      </c>
      <c r="E57" s="91" t="s">
        <v>502</v>
      </c>
      <c r="F57" s="91" t="s">
        <v>230</v>
      </c>
      <c r="G57" s="51" t="s">
        <v>54</v>
      </c>
      <c r="H57" s="29">
        <v>0.4</v>
      </c>
      <c r="I57" s="35">
        <f t="shared" si="6"/>
        <v>3120000</v>
      </c>
      <c r="J57" s="89"/>
      <c r="K57" s="89"/>
      <c r="L57" s="89"/>
    </row>
    <row r="58" spans="1:12" ht="63" x14ac:dyDescent="0.25">
      <c r="A58" s="17">
        <f t="shared" si="7"/>
        <v>4</v>
      </c>
      <c r="B58" s="126" t="s">
        <v>233</v>
      </c>
      <c r="C58" s="112" t="s">
        <v>35</v>
      </c>
      <c r="D58" s="113" t="s">
        <v>157</v>
      </c>
      <c r="E58" s="91" t="s">
        <v>505</v>
      </c>
      <c r="F58" s="91" t="s">
        <v>230</v>
      </c>
      <c r="G58" s="84" t="s">
        <v>581</v>
      </c>
      <c r="H58" s="29">
        <v>0.5</v>
      </c>
      <c r="I58" s="35">
        <f t="shared" si="6"/>
        <v>3900000</v>
      </c>
      <c r="J58" s="89"/>
      <c r="K58" s="89"/>
      <c r="L58" s="89"/>
    </row>
    <row r="59" spans="1:12" x14ac:dyDescent="0.25">
      <c r="A59" s="17">
        <f t="shared" si="7"/>
        <v>5</v>
      </c>
      <c r="B59" s="126" t="s">
        <v>277</v>
      </c>
      <c r="C59" s="112" t="s">
        <v>69</v>
      </c>
      <c r="D59" s="113" t="s">
        <v>428</v>
      </c>
      <c r="E59" s="91" t="s">
        <v>487</v>
      </c>
      <c r="F59" s="91" t="s">
        <v>230</v>
      </c>
      <c r="G59" s="51" t="s">
        <v>54</v>
      </c>
      <c r="H59" s="29">
        <v>0.4</v>
      </c>
      <c r="I59" s="35">
        <f t="shared" si="6"/>
        <v>3120000</v>
      </c>
      <c r="J59" s="89"/>
      <c r="K59" s="89"/>
      <c r="L59" s="89"/>
    </row>
    <row r="60" spans="1:12" x14ac:dyDescent="0.25">
      <c r="A60" s="17">
        <f t="shared" si="7"/>
        <v>6</v>
      </c>
      <c r="B60" s="126" t="s">
        <v>275</v>
      </c>
      <c r="C60" s="112" t="s">
        <v>386</v>
      </c>
      <c r="D60" s="113" t="s">
        <v>79</v>
      </c>
      <c r="E60" s="91" t="s">
        <v>510</v>
      </c>
      <c r="F60" s="91" t="s">
        <v>229</v>
      </c>
      <c r="G60" s="51" t="s">
        <v>55</v>
      </c>
      <c r="H60" s="29">
        <v>0.5</v>
      </c>
      <c r="I60" s="35">
        <f t="shared" si="6"/>
        <v>3900000</v>
      </c>
      <c r="J60" s="89"/>
      <c r="K60" s="89"/>
      <c r="L60" s="89"/>
    </row>
    <row r="61" spans="1:12" x14ac:dyDescent="0.25">
      <c r="A61" s="17">
        <f t="shared" si="7"/>
        <v>7</v>
      </c>
      <c r="B61" s="126" t="s">
        <v>287</v>
      </c>
      <c r="C61" s="112" t="s">
        <v>437</v>
      </c>
      <c r="D61" s="113" t="s">
        <v>31</v>
      </c>
      <c r="E61" s="91" t="s">
        <v>465</v>
      </c>
      <c r="F61" s="91" t="s">
        <v>229</v>
      </c>
      <c r="G61" s="87" t="s">
        <v>77</v>
      </c>
      <c r="H61" s="29">
        <v>0.4</v>
      </c>
      <c r="I61" s="35">
        <f t="shared" si="6"/>
        <v>3120000</v>
      </c>
      <c r="J61" s="89"/>
      <c r="K61" s="89"/>
      <c r="L61" s="89"/>
    </row>
    <row r="62" spans="1:12" ht="94.5" x14ac:dyDescent="0.25">
      <c r="A62" s="17">
        <f t="shared" si="7"/>
        <v>8</v>
      </c>
      <c r="B62" s="126" t="s">
        <v>231</v>
      </c>
      <c r="C62" s="112" t="s">
        <v>411</v>
      </c>
      <c r="D62" s="113" t="s">
        <v>31</v>
      </c>
      <c r="E62" s="91" t="s">
        <v>527</v>
      </c>
      <c r="F62" s="91" t="s">
        <v>196</v>
      </c>
      <c r="G62" s="51" t="s">
        <v>583</v>
      </c>
      <c r="H62" s="29">
        <v>0.4</v>
      </c>
      <c r="I62" s="35">
        <f t="shared" si="6"/>
        <v>3120000</v>
      </c>
      <c r="J62" s="82"/>
      <c r="K62" s="82"/>
      <c r="L62" s="82"/>
    </row>
    <row r="63" spans="1:12" x14ac:dyDescent="0.25">
      <c r="A63" s="17">
        <f t="shared" si="7"/>
        <v>9</v>
      </c>
      <c r="B63" s="126" t="s">
        <v>234</v>
      </c>
      <c r="C63" s="112" t="s">
        <v>183</v>
      </c>
      <c r="D63" s="113" t="s">
        <v>12</v>
      </c>
      <c r="E63" s="91" t="s">
        <v>489</v>
      </c>
      <c r="F63" s="91" t="s">
        <v>195</v>
      </c>
      <c r="G63" s="87" t="s">
        <v>77</v>
      </c>
      <c r="H63" s="29">
        <v>0.4</v>
      </c>
      <c r="I63" s="35">
        <f t="shared" si="6"/>
        <v>3120000</v>
      </c>
      <c r="J63" s="89"/>
      <c r="K63" s="104"/>
      <c r="L63" s="96"/>
    </row>
    <row r="64" spans="1:12" ht="78.75" x14ac:dyDescent="0.25">
      <c r="A64" s="17">
        <f t="shared" si="7"/>
        <v>10</v>
      </c>
      <c r="B64" s="126" t="s">
        <v>276</v>
      </c>
      <c r="C64" s="112" t="s">
        <v>436</v>
      </c>
      <c r="D64" s="113" t="s">
        <v>66</v>
      </c>
      <c r="E64" s="91" t="s">
        <v>529</v>
      </c>
      <c r="F64" s="91" t="s">
        <v>197</v>
      </c>
      <c r="G64" s="51" t="s">
        <v>584</v>
      </c>
      <c r="H64" s="29">
        <v>0.4</v>
      </c>
      <c r="I64" s="35">
        <f t="shared" si="6"/>
        <v>3120000</v>
      </c>
      <c r="J64" s="89"/>
      <c r="K64" s="89"/>
      <c r="L64" s="89"/>
    </row>
    <row r="65" spans="1:12" ht="63" x14ac:dyDescent="0.25">
      <c r="A65" s="17">
        <f t="shared" si="7"/>
        <v>11</v>
      </c>
      <c r="B65" s="126" t="s">
        <v>288</v>
      </c>
      <c r="C65" s="112" t="s">
        <v>404</v>
      </c>
      <c r="D65" s="113" t="s">
        <v>18</v>
      </c>
      <c r="E65" s="91" t="s">
        <v>537</v>
      </c>
      <c r="F65" s="91" t="s">
        <v>197</v>
      </c>
      <c r="G65" s="84" t="s">
        <v>585</v>
      </c>
      <c r="H65" s="29">
        <v>0.5</v>
      </c>
      <c r="I65" s="35">
        <f t="shared" si="6"/>
        <v>3900000</v>
      </c>
      <c r="J65" s="89"/>
      <c r="K65" s="89"/>
      <c r="L65" s="89"/>
    </row>
    <row r="66" spans="1:12" x14ac:dyDescent="0.25">
      <c r="A66" s="17">
        <f t="shared" si="7"/>
        <v>12</v>
      </c>
      <c r="B66" s="126" t="s">
        <v>278</v>
      </c>
      <c r="C66" s="112" t="s">
        <v>541</v>
      </c>
      <c r="D66" s="113" t="s">
        <v>109</v>
      </c>
      <c r="E66" s="91" t="s">
        <v>472</v>
      </c>
      <c r="F66" s="91" t="s">
        <v>197</v>
      </c>
      <c r="G66" s="51" t="s">
        <v>54</v>
      </c>
      <c r="H66" s="29">
        <v>0.4</v>
      </c>
      <c r="I66" s="35">
        <f t="shared" si="6"/>
        <v>3120000</v>
      </c>
      <c r="J66" s="89"/>
      <c r="K66" s="104"/>
      <c r="L66" s="96"/>
    </row>
    <row r="67" spans="1:12" x14ac:dyDescent="0.25">
      <c r="A67" s="17">
        <f t="shared" si="7"/>
        <v>13</v>
      </c>
      <c r="B67" s="126" t="s">
        <v>232</v>
      </c>
      <c r="C67" s="112" t="s">
        <v>542</v>
      </c>
      <c r="D67" s="113" t="s">
        <v>406</v>
      </c>
      <c r="E67" s="91" t="s">
        <v>531</v>
      </c>
      <c r="F67" s="91" t="s">
        <v>197</v>
      </c>
      <c r="G67" s="51" t="s">
        <v>54</v>
      </c>
      <c r="H67" s="29">
        <v>0.4</v>
      </c>
      <c r="I67" s="35">
        <f t="shared" si="6"/>
        <v>3120000</v>
      </c>
      <c r="J67" s="89"/>
      <c r="K67" s="89"/>
      <c r="L67" s="89"/>
    </row>
    <row r="68" spans="1:12" ht="78.75" x14ac:dyDescent="0.25">
      <c r="A68" s="17">
        <f t="shared" si="7"/>
        <v>14</v>
      </c>
      <c r="B68" s="126" t="s">
        <v>372</v>
      </c>
      <c r="C68" s="112" t="s">
        <v>427</v>
      </c>
      <c r="D68" s="113" t="s">
        <v>68</v>
      </c>
      <c r="E68" s="91" t="s">
        <v>457</v>
      </c>
      <c r="F68" s="91" t="s">
        <v>339</v>
      </c>
      <c r="G68" s="51" t="s">
        <v>586</v>
      </c>
      <c r="H68" s="29">
        <v>0.4</v>
      </c>
      <c r="I68" s="35">
        <f t="shared" si="6"/>
        <v>3120000</v>
      </c>
      <c r="J68" s="89"/>
      <c r="K68" s="104"/>
      <c r="L68" s="96"/>
    </row>
    <row r="69" spans="1:12" ht="63" x14ac:dyDescent="0.25">
      <c r="A69" s="17">
        <f t="shared" si="7"/>
        <v>15</v>
      </c>
      <c r="B69" s="126" t="s">
        <v>371</v>
      </c>
      <c r="C69" s="112" t="s">
        <v>429</v>
      </c>
      <c r="D69" s="113" t="s">
        <v>66</v>
      </c>
      <c r="E69" s="91" t="s">
        <v>529</v>
      </c>
      <c r="F69" s="91" t="s">
        <v>338</v>
      </c>
      <c r="G69" s="84" t="s">
        <v>587</v>
      </c>
      <c r="H69" s="29">
        <v>0.5</v>
      </c>
      <c r="I69" s="35">
        <f t="shared" si="6"/>
        <v>3900000</v>
      </c>
      <c r="J69" s="89"/>
      <c r="K69" s="104"/>
      <c r="L69" s="96"/>
    </row>
    <row r="70" spans="1:12" x14ac:dyDescent="0.25">
      <c r="A70" s="17">
        <f t="shared" si="7"/>
        <v>16</v>
      </c>
      <c r="B70" s="126" t="s">
        <v>373</v>
      </c>
      <c r="C70" s="112" t="s">
        <v>154</v>
      </c>
      <c r="D70" s="113" t="s">
        <v>65</v>
      </c>
      <c r="E70" s="91" t="s">
        <v>514</v>
      </c>
      <c r="F70" s="91" t="s">
        <v>294</v>
      </c>
      <c r="G70" s="51" t="s">
        <v>54</v>
      </c>
      <c r="H70" s="29">
        <v>0.4</v>
      </c>
      <c r="I70" s="35">
        <f t="shared" si="6"/>
        <v>3120000</v>
      </c>
      <c r="J70" s="67"/>
      <c r="K70" s="89"/>
      <c r="L70" s="89"/>
    </row>
    <row r="71" spans="1:12" x14ac:dyDescent="0.25">
      <c r="A71" s="17"/>
      <c r="B71" s="76"/>
      <c r="C71" s="80" t="s">
        <v>73</v>
      </c>
      <c r="D71" s="41">
        <f>A70</f>
        <v>16</v>
      </c>
      <c r="E71" s="24"/>
      <c r="F71" s="118"/>
      <c r="G71" s="86"/>
      <c r="H71" s="37"/>
      <c r="I71" s="77">
        <f>SUM(I55:I70)</f>
        <v>54600000</v>
      </c>
      <c r="J71" s="89"/>
      <c r="K71" s="89"/>
      <c r="L71" s="89"/>
    </row>
    <row r="72" spans="1:12" x14ac:dyDescent="0.25">
      <c r="A72" s="83" t="s">
        <v>43</v>
      </c>
      <c r="B72" s="76" t="s">
        <v>36</v>
      </c>
      <c r="C72" s="40"/>
      <c r="D72" s="103"/>
      <c r="E72" s="23"/>
      <c r="F72" s="106"/>
      <c r="G72" s="51"/>
      <c r="H72" s="36"/>
      <c r="I72" s="75"/>
      <c r="J72" s="89"/>
      <c r="K72" s="89"/>
      <c r="L72" s="89"/>
    </row>
    <row r="73" spans="1:12" x14ac:dyDescent="0.25">
      <c r="A73" s="17">
        <v>1</v>
      </c>
      <c r="B73" s="126" t="s">
        <v>217</v>
      </c>
      <c r="C73" s="112" t="s">
        <v>431</v>
      </c>
      <c r="D73" s="113" t="s">
        <v>132</v>
      </c>
      <c r="E73" s="91" t="s">
        <v>449</v>
      </c>
      <c r="F73" s="91" t="s">
        <v>216</v>
      </c>
      <c r="G73" s="51" t="s">
        <v>55</v>
      </c>
      <c r="H73" s="29">
        <v>0.5</v>
      </c>
      <c r="I73" s="35">
        <f t="shared" ref="I73:I78" si="8">19500000/10*4*H73</f>
        <v>3900000</v>
      </c>
      <c r="J73" s="89"/>
      <c r="K73" s="89"/>
      <c r="L73" s="89"/>
    </row>
    <row r="74" spans="1:12" x14ac:dyDescent="0.25">
      <c r="A74" s="17">
        <f>A73+1</f>
        <v>2</v>
      </c>
      <c r="B74" s="126" t="s">
        <v>291</v>
      </c>
      <c r="C74" s="112" t="s">
        <v>149</v>
      </c>
      <c r="D74" s="113" t="s">
        <v>31</v>
      </c>
      <c r="E74" s="91" t="s">
        <v>453</v>
      </c>
      <c r="F74" s="91" t="s">
        <v>216</v>
      </c>
      <c r="G74" s="51" t="s">
        <v>54</v>
      </c>
      <c r="H74" s="29">
        <v>0.4</v>
      </c>
      <c r="I74" s="35">
        <f t="shared" si="8"/>
        <v>3120000</v>
      </c>
      <c r="J74" s="89"/>
      <c r="K74" s="89"/>
      <c r="L74" s="89"/>
    </row>
    <row r="75" spans="1:12" ht="63" x14ac:dyDescent="0.25">
      <c r="A75" s="17">
        <f>A74+1</f>
        <v>3</v>
      </c>
      <c r="B75" s="126" t="s">
        <v>299</v>
      </c>
      <c r="C75" s="112" t="s">
        <v>413</v>
      </c>
      <c r="D75" s="113" t="s">
        <v>123</v>
      </c>
      <c r="E75" s="91" t="s">
        <v>463</v>
      </c>
      <c r="F75" s="91" t="s">
        <v>216</v>
      </c>
      <c r="G75" s="84" t="s">
        <v>588</v>
      </c>
      <c r="H75" s="29">
        <v>0.5</v>
      </c>
      <c r="I75" s="35">
        <f t="shared" si="8"/>
        <v>3900000</v>
      </c>
      <c r="J75" s="89"/>
      <c r="K75" s="89"/>
      <c r="L75" s="89"/>
    </row>
    <row r="76" spans="1:12" x14ac:dyDescent="0.25">
      <c r="A76" s="17">
        <f>A75+1</f>
        <v>4</v>
      </c>
      <c r="B76" s="126" t="s">
        <v>296</v>
      </c>
      <c r="C76" s="112" t="s">
        <v>421</v>
      </c>
      <c r="D76" s="113" t="s">
        <v>23</v>
      </c>
      <c r="E76" s="91" t="s">
        <v>442</v>
      </c>
      <c r="F76" s="91" t="s">
        <v>210</v>
      </c>
      <c r="G76" s="51" t="s">
        <v>55</v>
      </c>
      <c r="H76" s="29">
        <v>0.5</v>
      </c>
      <c r="I76" s="35">
        <f t="shared" si="8"/>
        <v>3900000</v>
      </c>
      <c r="J76" s="89"/>
      <c r="K76" s="89"/>
      <c r="L76" s="89"/>
    </row>
    <row r="77" spans="1:12" x14ac:dyDescent="0.25">
      <c r="A77" s="17">
        <f>A76+1</f>
        <v>5</v>
      </c>
      <c r="B77" s="126" t="s">
        <v>297</v>
      </c>
      <c r="C77" s="112" t="s">
        <v>71</v>
      </c>
      <c r="D77" s="113" t="s">
        <v>159</v>
      </c>
      <c r="E77" s="91" t="s">
        <v>446</v>
      </c>
      <c r="F77" s="91" t="s">
        <v>215</v>
      </c>
      <c r="G77" s="51" t="s">
        <v>54</v>
      </c>
      <c r="H77" s="29">
        <v>0.4</v>
      </c>
      <c r="I77" s="35">
        <f t="shared" si="8"/>
        <v>3120000</v>
      </c>
      <c r="J77" s="89"/>
      <c r="K77" s="89"/>
      <c r="L77" s="89"/>
    </row>
    <row r="78" spans="1:12" x14ac:dyDescent="0.25">
      <c r="A78" s="17">
        <f>A77+1</f>
        <v>6</v>
      </c>
      <c r="B78" s="126" t="s">
        <v>298</v>
      </c>
      <c r="C78" s="112" t="s">
        <v>451</v>
      </c>
      <c r="D78" s="113" t="s">
        <v>31</v>
      </c>
      <c r="E78" s="91" t="s">
        <v>452</v>
      </c>
      <c r="F78" s="91" t="s">
        <v>215</v>
      </c>
      <c r="G78" s="51" t="s">
        <v>54</v>
      </c>
      <c r="H78" s="29">
        <v>0.4</v>
      </c>
      <c r="I78" s="35">
        <f t="shared" si="8"/>
        <v>3120000</v>
      </c>
      <c r="J78" s="89"/>
      <c r="K78" s="89"/>
      <c r="L78" s="89"/>
    </row>
    <row r="79" spans="1:12" x14ac:dyDescent="0.25">
      <c r="A79" s="17"/>
      <c r="B79" s="76"/>
      <c r="C79" s="80" t="s">
        <v>73</v>
      </c>
      <c r="D79" s="41">
        <f>A78</f>
        <v>6</v>
      </c>
      <c r="E79" s="24"/>
      <c r="F79" s="118"/>
      <c r="G79" s="86"/>
      <c r="H79" s="37"/>
      <c r="I79" s="77">
        <f>SUM(I73:I78)</f>
        <v>21060000</v>
      </c>
      <c r="J79" s="89"/>
      <c r="K79" s="89"/>
      <c r="L79" s="89"/>
    </row>
    <row r="80" spans="1:12" x14ac:dyDescent="0.25">
      <c r="A80" s="83" t="s">
        <v>44</v>
      </c>
      <c r="B80" s="76" t="s">
        <v>32</v>
      </c>
      <c r="C80" s="40"/>
      <c r="D80" s="103"/>
      <c r="E80" s="23"/>
      <c r="F80" s="106"/>
      <c r="G80" s="51"/>
      <c r="H80" s="36"/>
      <c r="I80" s="75"/>
      <c r="J80" s="89"/>
      <c r="K80" s="89"/>
      <c r="L80" s="89"/>
    </row>
    <row r="81" spans="1:12" x14ac:dyDescent="0.25">
      <c r="A81" s="17">
        <v>1</v>
      </c>
      <c r="B81" s="126" t="s">
        <v>351</v>
      </c>
      <c r="C81" s="112" t="s">
        <v>496</v>
      </c>
      <c r="D81" s="113" t="s">
        <v>23</v>
      </c>
      <c r="E81" s="91" t="s">
        <v>497</v>
      </c>
      <c r="F81" s="91" t="s">
        <v>221</v>
      </c>
      <c r="G81" s="87" t="s">
        <v>77</v>
      </c>
      <c r="H81" s="29">
        <v>0.4</v>
      </c>
      <c r="I81" s="35">
        <f t="shared" ref="I81:I103" si="9">19500000/10*4*H81</f>
        <v>3120000</v>
      </c>
      <c r="J81" s="89"/>
      <c r="K81" s="89"/>
      <c r="L81" s="89"/>
    </row>
    <row r="82" spans="1:12" x14ac:dyDescent="0.25">
      <c r="A82" s="17">
        <f>A81+1</f>
        <v>2</v>
      </c>
      <c r="B82" s="126" t="s">
        <v>353</v>
      </c>
      <c r="C82" s="112" t="s">
        <v>434</v>
      </c>
      <c r="D82" s="113" t="s">
        <v>132</v>
      </c>
      <c r="E82" s="91" t="s">
        <v>467</v>
      </c>
      <c r="F82" s="91" t="s">
        <v>221</v>
      </c>
      <c r="G82" s="87" t="s">
        <v>80</v>
      </c>
      <c r="H82" s="29">
        <v>0.4</v>
      </c>
      <c r="I82" s="35">
        <f t="shared" si="9"/>
        <v>3120000</v>
      </c>
      <c r="J82" s="89"/>
      <c r="K82" s="89"/>
      <c r="L82" s="89"/>
    </row>
    <row r="83" spans="1:12" x14ac:dyDescent="0.25">
      <c r="A83" s="17">
        <f t="shared" ref="A83:A103" si="10">A82+1</f>
        <v>3</v>
      </c>
      <c r="B83" s="126" t="s">
        <v>358</v>
      </c>
      <c r="C83" s="112" t="s">
        <v>178</v>
      </c>
      <c r="D83" s="113" t="s">
        <v>15</v>
      </c>
      <c r="E83" s="91" t="s">
        <v>475</v>
      </c>
      <c r="F83" s="91" t="s">
        <v>221</v>
      </c>
      <c r="G83" s="51" t="s">
        <v>54</v>
      </c>
      <c r="H83" s="29">
        <v>0.4</v>
      </c>
      <c r="I83" s="35">
        <f t="shared" si="9"/>
        <v>3120000</v>
      </c>
      <c r="J83" s="89"/>
      <c r="K83" s="89"/>
      <c r="L83" s="89"/>
    </row>
    <row r="84" spans="1:12" ht="63" x14ac:dyDescent="0.25">
      <c r="A84" s="17">
        <f t="shared" si="10"/>
        <v>4</v>
      </c>
      <c r="B84" s="126" t="s">
        <v>354</v>
      </c>
      <c r="C84" s="112" t="s">
        <v>391</v>
      </c>
      <c r="D84" s="113" t="s">
        <v>148</v>
      </c>
      <c r="E84" s="91" t="s">
        <v>515</v>
      </c>
      <c r="F84" s="91" t="s">
        <v>222</v>
      </c>
      <c r="G84" s="84" t="s">
        <v>589</v>
      </c>
      <c r="H84" s="29">
        <v>0.5</v>
      </c>
      <c r="I84" s="35">
        <f t="shared" si="9"/>
        <v>3900000</v>
      </c>
      <c r="J84" s="89"/>
      <c r="K84" s="89"/>
      <c r="L84" s="89"/>
    </row>
    <row r="85" spans="1:12" ht="94.5" x14ac:dyDescent="0.25">
      <c r="A85" s="17">
        <f t="shared" si="10"/>
        <v>5</v>
      </c>
      <c r="B85" s="126" t="s">
        <v>357</v>
      </c>
      <c r="C85" s="112" t="s">
        <v>525</v>
      </c>
      <c r="D85" s="113" t="s">
        <v>141</v>
      </c>
      <c r="E85" s="91" t="s">
        <v>493</v>
      </c>
      <c r="F85" s="91" t="s">
        <v>222</v>
      </c>
      <c r="G85" s="51" t="s">
        <v>590</v>
      </c>
      <c r="H85" s="29">
        <v>0.4</v>
      </c>
      <c r="I85" s="35">
        <f t="shared" si="9"/>
        <v>3120000</v>
      </c>
      <c r="J85" s="89"/>
      <c r="K85" s="89"/>
      <c r="L85" s="89"/>
    </row>
    <row r="86" spans="1:12" ht="63" x14ac:dyDescent="0.25">
      <c r="A86" s="17">
        <f t="shared" si="10"/>
        <v>6</v>
      </c>
      <c r="B86" s="126" t="s">
        <v>359</v>
      </c>
      <c r="C86" s="112" t="s">
        <v>57</v>
      </c>
      <c r="D86" s="113" t="s">
        <v>121</v>
      </c>
      <c r="E86" s="91" t="s">
        <v>491</v>
      </c>
      <c r="F86" s="91" t="s">
        <v>222</v>
      </c>
      <c r="G86" s="84" t="s">
        <v>591</v>
      </c>
      <c r="H86" s="29">
        <v>0.5</v>
      </c>
      <c r="I86" s="35">
        <f t="shared" si="9"/>
        <v>3900000</v>
      </c>
      <c r="J86" s="89"/>
      <c r="K86" s="89"/>
      <c r="L86" s="89"/>
    </row>
    <row r="87" spans="1:12" ht="63" x14ac:dyDescent="0.25">
      <c r="A87" s="17">
        <f t="shared" si="10"/>
        <v>7</v>
      </c>
      <c r="B87" s="126" t="s">
        <v>265</v>
      </c>
      <c r="C87" s="112" t="s">
        <v>521</v>
      </c>
      <c r="D87" s="113" t="s">
        <v>18</v>
      </c>
      <c r="E87" s="91" t="s">
        <v>481</v>
      </c>
      <c r="F87" s="91" t="s">
        <v>188</v>
      </c>
      <c r="G87" s="84" t="s">
        <v>592</v>
      </c>
      <c r="H87" s="29">
        <v>0.5</v>
      </c>
      <c r="I87" s="35">
        <f t="shared" si="9"/>
        <v>3900000</v>
      </c>
      <c r="J87" s="89"/>
      <c r="K87" s="89"/>
      <c r="L87" s="89"/>
    </row>
    <row r="88" spans="1:12" x14ac:dyDescent="0.25">
      <c r="A88" s="17">
        <f t="shared" si="10"/>
        <v>8</v>
      </c>
      <c r="B88" s="126" t="s">
        <v>266</v>
      </c>
      <c r="C88" s="112" t="s">
        <v>415</v>
      </c>
      <c r="D88" s="113" t="s">
        <v>141</v>
      </c>
      <c r="E88" s="91" t="s">
        <v>460</v>
      </c>
      <c r="F88" s="91" t="s">
        <v>188</v>
      </c>
      <c r="G88" s="87" t="s">
        <v>77</v>
      </c>
      <c r="H88" s="29">
        <v>0.4</v>
      </c>
      <c r="I88" s="35">
        <f t="shared" si="9"/>
        <v>3120000</v>
      </c>
      <c r="J88" s="89"/>
      <c r="K88" s="89"/>
      <c r="L88" s="89"/>
    </row>
    <row r="89" spans="1:12" x14ac:dyDescent="0.25">
      <c r="A89" s="17">
        <f t="shared" si="10"/>
        <v>9</v>
      </c>
      <c r="B89" s="126" t="s">
        <v>267</v>
      </c>
      <c r="C89" s="112" t="s">
        <v>526</v>
      </c>
      <c r="D89" s="113" t="s">
        <v>15</v>
      </c>
      <c r="E89" s="91" t="s">
        <v>483</v>
      </c>
      <c r="F89" s="91" t="s">
        <v>188</v>
      </c>
      <c r="G89" s="87" t="s">
        <v>77</v>
      </c>
      <c r="H89" s="29">
        <v>0.4</v>
      </c>
      <c r="I89" s="35">
        <f t="shared" si="9"/>
        <v>3120000</v>
      </c>
      <c r="J89" s="89"/>
      <c r="K89" s="89"/>
      <c r="L89" s="89"/>
    </row>
    <row r="90" spans="1:12" x14ac:dyDescent="0.25">
      <c r="A90" s="17">
        <f t="shared" si="10"/>
        <v>10</v>
      </c>
      <c r="B90" s="126" t="s">
        <v>223</v>
      </c>
      <c r="C90" s="112" t="s">
        <v>145</v>
      </c>
      <c r="D90" s="113" t="s">
        <v>160</v>
      </c>
      <c r="E90" s="91" t="s">
        <v>499</v>
      </c>
      <c r="F90" s="91" t="s">
        <v>220</v>
      </c>
      <c r="G90" s="51" t="s">
        <v>54</v>
      </c>
      <c r="H90" s="29">
        <v>0.4</v>
      </c>
      <c r="I90" s="35">
        <f t="shared" si="9"/>
        <v>3120000</v>
      </c>
      <c r="J90" s="89"/>
      <c r="K90" s="89"/>
      <c r="L90" s="89"/>
    </row>
    <row r="91" spans="1:12" x14ac:dyDescent="0.25">
      <c r="A91" s="17">
        <f t="shared" si="10"/>
        <v>11</v>
      </c>
      <c r="B91" s="126" t="s">
        <v>224</v>
      </c>
      <c r="C91" s="112" t="s">
        <v>300</v>
      </c>
      <c r="D91" s="113" t="s">
        <v>143</v>
      </c>
      <c r="E91" s="91" t="s">
        <v>500</v>
      </c>
      <c r="F91" s="91" t="s">
        <v>220</v>
      </c>
      <c r="G91" s="51" t="s">
        <v>54</v>
      </c>
      <c r="H91" s="29">
        <v>0.4</v>
      </c>
      <c r="I91" s="35">
        <f t="shared" si="9"/>
        <v>3120000</v>
      </c>
      <c r="J91" s="89"/>
      <c r="K91" s="89"/>
      <c r="L91" s="89"/>
    </row>
    <row r="92" spans="1:12" x14ac:dyDescent="0.25">
      <c r="A92" s="17">
        <f t="shared" si="10"/>
        <v>12</v>
      </c>
      <c r="B92" s="126" t="s">
        <v>225</v>
      </c>
      <c r="C92" s="112" t="s">
        <v>501</v>
      </c>
      <c r="D92" s="113" t="s">
        <v>26</v>
      </c>
      <c r="E92" s="91" t="s">
        <v>441</v>
      </c>
      <c r="F92" s="91" t="s">
        <v>220</v>
      </c>
      <c r="G92" s="51" t="s">
        <v>54</v>
      </c>
      <c r="H92" s="29">
        <v>0.4</v>
      </c>
      <c r="I92" s="35">
        <f t="shared" si="9"/>
        <v>3120000</v>
      </c>
      <c r="J92" s="89"/>
      <c r="K92" s="89"/>
      <c r="L92" s="89"/>
    </row>
    <row r="93" spans="1:12" x14ac:dyDescent="0.25">
      <c r="A93" s="17">
        <f t="shared" si="10"/>
        <v>13</v>
      </c>
      <c r="B93" s="126" t="s">
        <v>356</v>
      </c>
      <c r="C93" s="112" t="s">
        <v>388</v>
      </c>
      <c r="D93" s="113" t="s">
        <v>97</v>
      </c>
      <c r="E93" s="91" t="s">
        <v>466</v>
      </c>
      <c r="F93" s="91" t="s">
        <v>213</v>
      </c>
      <c r="G93" s="51" t="s">
        <v>54</v>
      </c>
      <c r="H93" s="29">
        <v>0.4</v>
      </c>
      <c r="I93" s="35">
        <f t="shared" si="9"/>
        <v>3120000</v>
      </c>
      <c r="J93" s="89"/>
      <c r="K93" s="89"/>
      <c r="L93" s="89"/>
    </row>
    <row r="94" spans="1:12" x14ac:dyDescent="0.25">
      <c r="A94" s="17">
        <f t="shared" si="10"/>
        <v>14</v>
      </c>
      <c r="B94" s="126" t="s">
        <v>355</v>
      </c>
      <c r="C94" s="112" t="s">
        <v>399</v>
      </c>
      <c r="D94" s="113" t="s">
        <v>31</v>
      </c>
      <c r="E94" s="91" t="s">
        <v>471</v>
      </c>
      <c r="F94" s="91" t="s">
        <v>213</v>
      </c>
      <c r="G94" s="87" t="s">
        <v>77</v>
      </c>
      <c r="H94" s="29">
        <v>0.4</v>
      </c>
      <c r="I94" s="35">
        <f t="shared" si="9"/>
        <v>3120000</v>
      </c>
      <c r="J94" s="89"/>
      <c r="K94" s="89"/>
      <c r="L94" s="89"/>
    </row>
    <row r="95" spans="1:12" x14ac:dyDescent="0.25">
      <c r="A95" s="17">
        <f t="shared" si="10"/>
        <v>15</v>
      </c>
      <c r="B95" s="126" t="s">
        <v>264</v>
      </c>
      <c r="C95" s="112" t="s">
        <v>408</v>
      </c>
      <c r="D95" s="113" t="s">
        <v>23</v>
      </c>
      <c r="E95" s="91" t="s">
        <v>476</v>
      </c>
      <c r="F95" s="91" t="s">
        <v>194</v>
      </c>
      <c r="G95" s="51" t="s">
        <v>54</v>
      </c>
      <c r="H95" s="29">
        <v>0.4</v>
      </c>
      <c r="I95" s="35">
        <f t="shared" si="9"/>
        <v>3120000</v>
      </c>
      <c r="J95" s="89"/>
      <c r="K95" s="89"/>
      <c r="L95" s="89"/>
    </row>
    <row r="96" spans="1:12" x14ac:dyDescent="0.25">
      <c r="A96" s="17">
        <f t="shared" si="10"/>
        <v>16</v>
      </c>
      <c r="B96" s="126" t="s">
        <v>226</v>
      </c>
      <c r="C96" s="112" t="s">
        <v>155</v>
      </c>
      <c r="D96" s="113" t="s">
        <v>387</v>
      </c>
      <c r="E96" s="91" t="s">
        <v>473</v>
      </c>
      <c r="F96" s="91" t="s">
        <v>194</v>
      </c>
      <c r="G96" s="51" t="s">
        <v>54</v>
      </c>
      <c r="H96" s="29">
        <v>0.4</v>
      </c>
      <c r="I96" s="35">
        <f t="shared" si="9"/>
        <v>3120000</v>
      </c>
      <c r="J96" s="89"/>
      <c r="K96" s="104"/>
      <c r="L96" s="96"/>
    </row>
    <row r="97" spans="1:12" x14ac:dyDescent="0.25">
      <c r="A97" s="17">
        <f t="shared" si="10"/>
        <v>17</v>
      </c>
      <c r="B97" s="126" t="s">
        <v>227</v>
      </c>
      <c r="C97" s="112" t="s">
        <v>416</v>
      </c>
      <c r="D97" s="113" t="s">
        <v>146</v>
      </c>
      <c r="E97" s="91" t="s">
        <v>443</v>
      </c>
      <c r="F97" s="91" t="s">
        <v>194</v>
      </c>
      <c r="G97" s="87" t="s">
        <v>77</v>
      </c>
      <c r="H97" s="29">
        <v>0.4</v>
      </c>
      <c r="I97" s="35">
        <f t="shared" si="9"/>
        <v>3120000</v>
      </c>
      <c r="J97" s="89"/>
      <c r="K97" s="104"/>
      <c r="L97" s="96"/>
    </row>
    <row r="98" spans="1:12" s="99" customFormat="1" ht="63" x14ac:dyDescent="0.25">
      <c r="A98" s="17">
        <f t="shared" si="10"/>
        <v>18</v>
      </c>
      <c r="B98" s="126" t="s">
        <v>228</v>
      </c>
      <c r="C98" s="112" t="s">
        <v>522</v>
      </c>
      <c r="D98" s="113" t="s">
        <v>27</v>
      </c>
      <c r="E98" s="91" t="s">
        <v>508</v>
      </c>
      <c r="F98" s="91" t="s">
        <v>194</v>
      </c>
      <c r="G98" s="84" t="s">
        <v>593</v>
      </c>
      <c r="H98" s="29">
        <v>0.5</v>
      </c>
      <c r="I98" s="35">
        <f t="shared" si="9"/>
        <v>3900000</v>
      </c>
      <c r="J98" s="93"/>
      <c r="K98" s="89"/>
      <c r="L98" s="124"/>
    </row>
    <row r="99" spans="1:12" x14ac:dyDescent="0.25">
      <c r="A99" s="17">
        <f t="shared" si="10"/>
        <v>19</v>
      </c>
      <c r="B99" s="126" t="s">
        <v>274</v>
      </c>
      <c r="C99" s="112" t="s">
        <v>100</v>
      </c>
      <c r="D99" s="113" t="s">
        <v>81</v>
      </c>
      <c r="E99" s="91" t="s">
        <v>482</v>
      </c>
      <c r="F99" s="91" t="s">
        <v>206</v>
      </c>
      <c r="G99" s="51" t="s">
        <v>54</v>
      </c>
      <c r="H99" s="29">
        <v>0.4</v>
      </c>
      <c r="I99" s="35">
        <f t="shared" si="9"/>
        <v>3120000</v>
      </c>
      <c r="J99" s="89"/>
      <c r="K99" s="89"/>
      <c r="L99" s="89"/>
    </row>
    <row r="100" spans="1:12" x14ac:dyDescent="0.25">
      <c r="A100" s="17">
        <f t="shared" si="10"/>
        <v>20</v>
      </c>
      <c r="B100" s="126" t="s">
        <v>336</v>
      </c>
      <c r="C100" s="112" t="s">
        <v>405</v>
      </c>
      <c r="D100" s="113" t="s">
        <v>18</v>
      </c>
      <c r="E100" s="91" t="s">
        <v>162</v>
      </c>
      <c r="F100" s="91" t="s">
        <v>332</v>
      </c>
      <c r="G100" s="87" t="s">
        <v>77</v>
      </c>
      <c r="H100" s="29">
        <v>0.4</v>
      </c>
      <c r="I100" s="35">
        <f t="shared" si="9"/>
        <v>3120000</v>
      </c>
      <c r="J100" s="89"/>
      <c r="K100" s="89"/>
      <c r="L100" s="89"/>
    </row>
    <row r="101" spans="1:12" x14ac:dyDescent="0.25">
      <c r="A101" s="17">
        <f t="shared" si="10"/>
        <v>21</v>
      </c>
      <c r="B101" s="126" t="s">
        <v>337</v>
      </c>
      <c r="C101" s="112" t="s">
        <v>534</v>
      </c>
      <c r="D101" s="113" t="s">
        <v>60</v>
      </c>
      <c r="E101" s="91" t="s">
        <v>535</v>
      </c>
      <c r="F101" s="91" t="s">
        <v>334</v>
      </c>
      <c r="G101" s="51" t="s">
        <v>55</v>
      </c>
      <c r="H101" s="29">
        <v>0.5</v>
      </c>
      <c r="I101" s="35">
        <f t="shared" si="9"/>
        <v>3900000</v>
      </c>
      <c r="J101" s="115"/>
      <c r="K101" s="89"/>
      <c r="L101" s="89"/>
    </row>
    <row r="102" spans="1:12" x14ac:dyDescent="0.25">
      <c r="A102" s="17">
        <f t="shared" si="10"/>
        <v>22</v>
      </c>
      <c r="B102" s="126" t="s">
        <v>370</v>
      </c>
      <c r="C102" s="112" t="s">
        <v>111</v>
      </c>
      <c r="D102" s="113" t="s">
        <v>79</v>
      </c>
      <c r="E102" s="91" t="s">
        <v>445</v>
      </c>
      <c r="F102" s="91" t="s">
        <v>333</v>
      </c>
      <c r="G102" s="51" t="s">
        <v>55</v>
      </c>
      <c r="H102" s="29">
        <v>0.5</v>
      </c>
      <c r="I102" s="35">
        <f t="shared" si="9"/>
        <v>3900000</v>
      </c>
      <c r="J102" s="89"/>
      <c r="K102" s="89"/>
      <c r="L102" s="89"/>
    </row>
    <row r="103" spans="1:12" x14ac:dyDescent="0.25">
      <c r="A103" s="17">
        <f t="shared" si="10"/>
        <v>23</v>
      </c>
      <c r="B103" s="126" t="s">
        <v>335</v>
      </c>
      <c r="C103" s="112" t="s">
        <v>528</v>
      </c>
      <c r="D103" s="113" t="s">
        <v>130</v>
      </c>
      <c r="E103" s="91" t="s">
        <v>432</v>
      </c>
      <c r="F103" s="91" t="s">
        <v>333</v>
      </c>
      <c r="G103" s="51" t="s">
        <v>54</v>
      </c>
      <c r="H103" s="29">
        <v>0.4</v>
      </c>
      <c r="I103" s="35">
        <f t="shared" si="9"/>
        <v>3120000</v>
      </c>
      <c r="J103" s="89"/>
      <c r="K103" s="104"/>
      <c r="L103" s="96"/>
    </row>
    <row r="104" spans="1:12" ht="24.75" customHeight="1" x14ac:dyDescent="0.25">
      <c r="A104" s="17"/>
      <c r="B104" s="76"/>
      <c r="C104" s="80" t="s">
        <v>73</v>
      </c>
      <c r="D104" s="41">
        <f>A103</f>
        <v>23</v>
      </c>
      <c r="E104" s="24"/>
      <c r="F104" s="118"/>
      <c r="G104" s="86"/>
      <c r="H104" s="37"/>
      <c r="I104" s="77">
        <f>SUM(I81:I103)</f>
        <v>76440000</v>
      </c>
      <c r="J104" s="89"/>
      <c r="K104" s="89"/>
      <c r="L104" s="89"/>
    </row>
    <row r="105" spans="1:12" x14ac:dyDescent="0.25">
      <c r="A105" s="83" t="s">
        <v>47</v>
      </c>
      <c r="B105" s="76" t="s">
        <v>30</v>
      </c>
      <c r="C105" s="40"/>
      <c r="D105" s="103"/>
      <c r="E105" s="23"/>
      <c r="F105" s="106"/>
      <c r="G105" s="51"/>
      <c r="H105" s="36"/>
      <c r="I105" s="75"/>
      <c r="J105" s="89"/>
      <c r="K105" s="89"/>
      <c r="L105" s="89"/>
    </row>
    <row r="106" spans="1:12" x14ac:dyDescent="0.25">
      <c r="A106" s="17">
        <v>1</v>
      </c>
      <c r="B106" s="126" t="s">
        <v>201</v>
      </c>
      <c r="C106" s="112" t="s">
        <v>548</v>
      </c>
      <c r="D106" s="113" t="s">
        <v>23</v>
      </c>
      <c r="E106" s="91" t="s">
        <v>524</v>
      </c>
      <c r="F106" s="91" t="s">
        <v>202</v>
      </c>
      <c r="G106" s="51" t="s">
        <v>55</v>
      </c>
      <c r="H106" s="29">
        <v>0.5</v>
      </c>
      <c r="I106" s="35">
        <f t="shared" ref="I106:I119" si="11">19500000/10*4*H106</f>
        <v>3900000</v>
      </c>
      <c r="J106" s="89"/>
      <c r="K106" s="89"/>
      <c r="L106" s="89"/>
    </row>
    <row r="107" spans="1:12" x14ac:dyDescent="0.25">
      <c r="A107" s="17">
        <f>A106+1</f>
        <v>2</v>
      </c>
      <c r="B107" s="126" t="s">
        <v>263</v>
      </c>
      <c r="C107" s="112" t="s">
        <v>72</v>
      </c>
      <c r="D107" s="113" t="s">
        <v>66</v>
      </c>
      <c r="E107" s="91" t="s">
        <v>520</v>
      </c>
      <c r="F107" s="91" t="s">
        <v>202</v>
      </c>
      <c r="G107" s="87" t="s">
        <v>77</v>
      </c>
      <c r="H107" s="29">
        <v>0.4</v>
      </c>
      <c r="I107" s="35">
        <f t="shared" si="11"/>
        <v>3120000</v>
      </c>
      <c r="J107" s="89"/>
      <c r="K107" s="89"/>
      <c r="L107" s="89"/>
    </row>
    <row r="108" spans="1:12" ht="63" x14ac:dyDescent="0.25">
      <c r="A108" s="17">
        <f t="shared" ref="A108:A119" si="12">A107+1</f>
        <v>3</v>
      </c>
      <c r="B108" s="126" t="s">
        <v>364</v>
      </c>
      <c r="C108" s="112" t="s">
        <v>396</v>
      </c>
      <c r="D108" s="113" t="s">
        <v>20</v>
      </c>
      <c r="E108" s="91" t="s">
        <v>485</v>
      </c>
      <c r="F108" s="91" t="s">
        <v>202</v>
      </c>
      <c r="G108" s="84" t="s">
        <v>595</v>
      </c>
      <c r="H108" s="29">
        <v>0.5</v>
      </c>
      <c r="I108" s="35">
        <f t="shared" si="11"/>
        <v>3900000</v>
      </c>
      <c r="J108" s="89"/>
      <c r="K108" s="89"/>
      <c r="L108" s="89"/>
    </row>
    <row r="109" spans="1:12" ht="63" x14ac:dyDescent="0.25">
      <c r="A109" s="17">
        <f t="shared" si="12"/>
        <v>4</v>
      </c>
      <c r="B109" s="126" t="s">
        <v>283</v>
      </c>
      <c r="C109" s="112" t="s">
        <v>400</v>
      </c>
      <c r="D109" s="113" t="s">
        <v>9</v>
      </c>
      <c r="E109" s="91" t="s">
        <v>458</v>
      </c>
      <c r="F109" s="91" t="s">
        <v>202</v>
      </c>
      <c r="G109" s="84" t="s">
        <v>596</v>
      </c>
      <c r="H109" s="29">
        <v>0.5</v>
      </c>
      <c r="I109" s="35">
        <f t="shared" si="11"/>
        <v>3900000</v>
      </c>
      <c r="J109" s="89"/>
      <c r="K109" s="89"/>
      <c r="L109" s="89"/>
    </row>
    <row r="110" spans="1:12" ht="63" x14ac:dyDescent="0.25">
      <c r="A110" s="17">
        <f t="shared" si="12"/>
        <v>5</v>
      </c>
      <c r="B110" s="126" t="s">
        <v>249</v>
      </c>
      <c r="C110" s="112" t="s">
        <v>410</v>
      </c>
      <c r="D110" s="113" t="s">
        <v>67</v>
      </c>
      <c r="E110" s="91" t="s">
        <v>506</v>
      </c>
      <c r="F110" s="91" t="s">
        <v>192</v>
      </c>
      <c r="G110" s="84" t="s">
        <v>597</v>
      </c>
      <c r="H110" s="29">
        <v>0.5</v>
      </c>
      <c r="I110" s="35">
        <f t="shared" si="11"/>
        <v>3900000</v>
      </c>
      <c r="J110" s="89"/>
      <c r="K110" s="89"/>
      <c r="L110" s="89"/>
    </row>
    <row r="111" spans="1:12" ht="63" x14ac:dyDescent="0.25">
      <c r="A111" s="17">
        <f t="shared" si="12"/>
        <v>6</v>
      </c>
      <c r="B111" s="126" t="s">
        <v>363</v>
      </c>
      <c r="C111" s="112" t="s">
        <v>72</v>
      </c>
      <c r="D111" s="113" t="s">
        <v>33</v>
      </c>
      <c r="E111" s="91" t="s">
        <v>500</v>
      </c>
      <c r="F111" s="91" t="s">
        <v>240</v>
      </c>
      <c r="G111" s="84" t="s">
        <v>598</v>
      </c>
      <c r="H111" s="29">
        <v>0.5</v>
      </c>
      <c r="I111" s="35">
        <f t="shared" si="11"/>
        <v>3900000</v>
      </c>
      <c r="J111" s="89"/>
      <c r="K111" s="89"/>
      <c r="L111" s="89"/>
    </row>
    <row r="112" spans="1:12" ht="63" x14ac:dyDescent="0.25">
      <c r="A112" s="17">
        <f t="shared" si="12"/>
        <v>7</v>
      </c>
      <c r="B112" s="126" t="s">
        <v>281</v>
      </c>
      <c r="C112" s="112" t="s">
        <v>147</v>
      </c>
      <c r="D112" s="113" t="s">
        <v>549</v>
      </c>
      <c r="E112" s="91" t="s">
        <v>450</v>
      </c>
      <c r="F112" s="91" t="s">
        <v>211</v>
      </c>
      <c r="G112" s="51" t="s">
        <v>599</v>
      </c>
      <c r="H112" s="29">
        <v>0.4</v>
      </c>
      <c r="I112" s="35">
        <f>19500000/10*4*H112</f>
        <v>3120000</v>
      </c>
      <c r="J112" s="89"/>
      <c r="K112" s="89"/>
      <c r="L112" s="89"/>
    </row>
    <row r="113" spans="1:12" x14ac:dyDescent="0.25">
      <c r="A113" s="17">
        <f t="shared" si="12"/>
        <v>8</v>
      </c>
      <c r="B113" s="126" t="s">
        <v>247</v>
      </c>
      <c r="C113" s="112" t="s">
        <v>552</v>
      </c>
      <c r="D113" s="113" t="s">
        <v>414</v>
      </c>
      <c r="E113" s="91" t="s">
        <v>486</v>
      </c>
      <c r="F113" s="91" t="s">
        <v>211</v>
      </c>
      <c r="G113" s="51" t="s">
        <v>54</v>
      </c>
      <c r="H113" s="29">
        <v>0.4</v>
      </c>
      <c r="I113" s="35">
        <f t="shared" si="11"/>
        <v>3120000</v>
      </c>
      <c r="J113" s="89"/>
      <c r="K113" s="89"/>
      <c r="L113" s="89"/>
    </row>
    <row r="114" spans="1:12" x14ac:dyDescent="0.25">
      <c r="A114" s="17">
        <f t="shared" si="12"/>
        <v>9</v>
      </c>
      <c r="B114" s="126" t="s">
        <v>285</v>
      </c>
      <c r="C114" s="112" t="s">
        <v>554</v>
      </c>
      <c r="D114" s="113" t="s">
        <v>4</v>
      </c>
      <c r="E114" s="91" t="s">
        <v>461</v>
      </c>
      <c r="F114" s="91" t="s">
        <v>243</v>
      </c>
      <c r="G114" s="87" t="s">
        <v>77</v>
      </c>
      <c r="H114" s="29">
        <v>0.4</v>
      </c>
      <c r="I114" s="35">
        <f t="shared" si="11"/>
        <v>3120000</v>
      </c>
      <c r="J114" s="89"/>
      <c r="K114" s="89"/>
      <c r="L114" s="89"/>
    </row>
    <row r="115" spans="1:12" ht="31.5" x14ac:dyDescent="0.25">
      <c r="A115" s="17">
        <f t="shared" si="12"/>
        <v>10</v>
      </c>
      <c r="B115" s="126" t="s">
        <v>348</v>
      </c>
      <c r="C115" s="112" t="s">
        <v>122</v>
      </c>
      <c r="D115" s="113" t="s">
        <v>9</v>
      </c>
      <c r="E115" s="91" t="s">
        <v>459</v>
      </c>
      <c r="F115" s="91" t="s">
        <v>345</v>
      </c>
      <c r="G115" s="87" t="s">
        <v>600</v>
      </c>
      <c r="H115" s="29">
        <v>0.5</v>
      </c>
      <c r="I115" s="35">
        <f t="shared" si="11"/>
        <v>3900000</v>
      </c>
      <c r="J115" s="89"/>
      <c r="K115" s="89"/>
      <c r="L115" s="89"/>
    </row>
    <row r="116" spans="1:12" ht="63" customHeight="1" x14ac:dyDescent="0.25">
      <c r="A116" s="17">
        <f t="shared" si="12"/>
        <v>11</v>
      </c>
      <c r="B116" s="126" t="s">
        <v>347</v>
      </c>
      <c r="C116" s="112" t="s">
        <v>116</v>
      </c>
      <c r="D116" s="113" t="s">
        <v>84</v>
      </c>
      <c r="E116" s="91" t="s">
        <v>532</v>
      </c>
      <c r="F116" s="91" t="s">
        <v>344</v>
      </c>
      <c r="G116" s="104" t="s">
        <v>601</v>
      </c>
      <c r="H116" s="29">
        <v>0.4</v>
      </c>
      <c r="I116" s="35">
        <f>19500000/10*4*H116</f>
        <v>3120000</v>
      </c>
      <c r="J116" s="89"/>
      <c r="K116" s="89"/>
      <c r="L116" s="89"/>
    </row>
    <row r="117" spans="1:12" x14ac:dyDescent="0.25">
      <c r="A117" s="17">
        <f t="shared" si="12"/>
        <v>12</v>
      </c>
      <c r="B117" s="126" t="s">
        <v>378</v>
      </c>
      <c r="C117" s="112" t="s">
        <v>409</v>
      </c>
      <c r="D117" s="113" t="s">
        <v>397</v>
      </c>
      <c r="E117" s="91" t="s">
        <v>518</v>
      </c>
      <c r="F117" s="91" t="s">
        <v>346</v>
      </c>
      <c r="G117" s="87" t="s">
        <v>77</v>
      </c>
      <c r="H117" s="29">
        <v>0.4</v>
      </c>
      <c r="I117" s="35">
        <f t="shared" si="11"/>
        <v>3120000</v>
      </c>
      <c r="J117" s="67"/>
      <c r="K117" s="89"/>
      <c r="L117" s="89"/>
    </row>
    <row r="118" spans="1:12" x14ac:dyDescent="0.25">
      <c r="A118" s="17">
        <f t="shared" si="12"/>
        <v>13</v>
      </c>
      <c r="B118" s="126" t="s">
        <v>377</v>
      </c>
      <c r="C118" s="112" t="s">
        <v>99</v>
      </c>
      <c r="D118" s="113" t="s">
        <v>95</v>
      </c>
      <c r="E118" s="91" t="s">
        <v>512</v>
      </c>
      <c r="F118" s="91" t="s">
        <v>346</v>
      </c>
      <c r="G118" s="51" t="s">
        <v>54</v>
      </c>
      <c r="H118" s="29">
        <v>0.4</v>
      </c>
      <c r="I118" s="35">
        <f t="shared" si="11"/>
        <v>3120000</v>
      </c>
      <c r="J118" s="67"/>
      <c r="K118" s="89"/>
      <c r="L118" s="89"/>
    </row>
    <row r="119" spans="1:12" x14ac:dyDescent="0.25">
      <c r="A119" s="17">
        <f t="shared" si="12"/>
        <v>14</v>
      </c>
      <c r="B119" s="126" t="s">
        <v>369</v>
      </c>
      <c r="C119" s="112" t="s">
        <v>403</v>
      </c>
      <c r="D119" s="113" t="s">
        <v>163</v>
      </c>
      <c r="E119" s="91" t="s">
        <v>495</v>
      </c>
      <c r="F119" s="91" t="s">
        <v>295</v>
      </c>
      <c r="G119" s="51" t="s">
        <v>55</v>
      </c>
      <c r="H119" s="29">
        <v>0.5</v>
      </c>
      <c r="I119" s="35">
        <f t="shared" si="11"/>
        <v>3900000</v>
      </c>
      <c r="J119" s="67"/>
      <c r="K119" s="89"/>
      <c r="L119" s="89"/>
    </row>
    <row r="120" spans="1:12" x14ac:dyDescent="0.25">
      <c r="A120" s="17"/>
      <c r="B120" s="76"/>
      <c r="C120" s="80" t="s">
        <v>73</v>
      </c>
      <c r="D120" s="41">
        <f>A119</f>
        <v>14</v>
      </c>
      <c r="E120" s="24"/>
      <c r="F120" s="118"/>
      <c r="G120" s="86"/>
      <c r="H120" s="37"/>
      <c r="I120" s="77">
        <f>SUM(I106:I119)</f>
        <v>49140000</v>
      </c>
      <c r="J120" s="89"/>
      <c r="K120" s="89"/>
      <c r="L120" s="89"/>
    </row>
    <row r="121" spans="1:12" x14ac:dyDescent="0.25">
      <c r="A121" s="83" t="s">
        <v>48</v>
      </c>
      <c r="B121" s="76" t="s">
        <v>29</v>
      </c>
      <c r="C121" s="40"/>
      <c r="D121" s="103"/>
      <c r="E121" s="23"/>
      <c r="F121" s="106"/>
      <c r="G121" s="51"/>
      <c r="H121" s="36"/>
      <c r="I121" s="75"/>
      <c r="J121" s="89"/>
      <c r="K121" s="89"/>
      <c r="L121" s="89"/>
    </row>
    <row r="122" spans="1:12" x14ac:dyDescent="0.25">
      <c r="A122" s="17">
        <v>1</v>
      </c>
      <c r="B122" s="126" t="s">
        <v>270</v>
      </c>
      <c r="C122" s="112" t="s">
        <v>384</v>
      </c>
      <c r="D122" s="113" t="s">
        <v>112</v>
      </c>
      <c r="E122" s="91" t="s">
        <v>468</v>
      </c>
      <c r="F122" s="91" t="s">
        <v>198</v>
      </c>
      <c r="G122" s="51" t="s">
        <v>54</v>
      </c>
      <c r="H122" s="29">
        <v>0.4</v>
      </c>
      <c r="I122" s="35">
        <f t="shared" ref="I122:I128" si="13">19500000/10*4*H122</f>
        <v>3120000</v>
      </c>
      <c r="J122" s="89"/>
      <c r="K122" s="89"/>
      <c r="L122" s="89"/>
    </row>
    <row r="123" spans="1:12" ht="63" x14ac:dyDescent="0.25">
      <c r="A123" s="17">
        <f t="shared" ref="A123:A128" si="14">A122+1</f>
        <v>2</v>
      </c>
      <c r="B123" s="126" t="s">
        <v>280</v>
      </c>
      <c r="C123" s="112" t="s">
        <v>398</v>
      </c>
      <c r="D123" s="113" t="s">
        <v>144</v>
      </c>
      <c r="E123" s="91" t="s">
        <v>452</v>
      </c>
      <c r="F123" s="91" t="s">
        <v>198</v>
      </c>
      <c r="G123" s="84" t="s">
        <v>602</v>
      </c>
      <c r="H123" s="29">
        <v>0.5</v>
      </c>
      <c r="I123" s="35">
        <f t="shared" si="13"/>
        <v>3900000</v>
      </c>
      <c r="J123" s="89"/>
      <c r="K123" s="89"/>
      <c r="L123" s="89"/>
    </row>
    <row r="124" spans="1:12" ht="63" x14ac:dyDescent="0.25">
      <c r="A124" s="17">
        <f t="shared" si="14"/>
        <v>3</v>
      </c>
      <c r="B124" s="126" t="s">
        <v>279</v>
      </c>
      <c r="C124" s="112" t="s">
        <v>99</v>
      </c>
      <c r="D124" s="113" t="s">
        <v>25</v>
      </c>
      <c r="E124" s="91" t="s">
        <v>492</v>
      </c>
      <c r="F124" s="91" t="s">
        <v>189</v>
      </c>
      <c r="G124" s="84" t="s">
        <v>603</v>
      </c>
      <c r="H124" s="29">
        <v>0.5</v>
      </c>
      <c r="I124" s="35">
        <f t="shared" si="13"/>
        <v>3900000</v>
      </c>
      <c r="J124" s="89"/>
      <c r="K124" s="89"/>
      <c r="L124" s="89"/>
    </row>
    <row r="125" spans="1:12" ht="63" x14ac:dyDescent="0.25">
      <c r="A125" s="17">
        <f t="shared" si="14"/>
        <v>4</v>
      </c>
      <c r="B125" s="126" t="s">
        <v>301</v>
      </c>
      <c r="C125" s="112" t="s">
        <v>108</v>
      </c>
      <c r="D125" s="113" t="s">
        <v>120</v>
      </c>
      <c r="E125" s="91" t="s">
        <v>490</v>
      </c>
      <c r="F125" s="91" t="s">
        <v>189</v>
      </c>
      <c r="G125" s="84" t="s">
        <v>604</v>
      </c>
      <c r="H125" s="29">
        <v>0.5</v>
      </c>
      <c r="I125" s="35">
        <f t="shared" si="13"/>
        <v>3900000</v>
      </c>
      <c r="J125" s="89"/>
      <c r="K125" s="89"/>
      <c r="L125" s="89"/>
    </row>
    <row r="126" spans="1:12" x14ac:dyDescent="0.25">
      <c r="A126" s="17">
        <f t="shared" si="14"/>
        <v>5</v>
      </c>
      <c r="B126" s="126" t="s">
        <v>289</v>
      </c>
      <c r="C126" s="112" t="s">
        <v>422</v>
      </c>
      <c r="D126" s="113" t="s">
        <v>27</v>
      </c>
      <c r="E126" s="91" t="s">
        <v>471</v>
      </c>
      <c r="F126" s="91" t="s">
        <v>204</v>
      </c>
      <c r="G126" s="51" t="s">
        <v>54</v>
      </c>
      <c r="H126" s="29">
        <v>0.4</v>
      </c>
      <c r="I126" s="35">
        <f t="shared" si="13"/>
        <v>3120000</v>
      </c>
      <c r="J126" s="89"/>
      <c r="K126" s="89"/>
      <c r="L126" s="89"/>
    </row>
    <row r="127" spans="1:12" x14ac:dyDescent="0.25">
      <c r="A127" s="17">
        <f t="shared" si="14"/>
        <v>6</v>
      </c>
      <c r="B127" s="126" t="s">
        <v>203</v>
      </c>
      <c r="C127" s="112" t="s">
        <v>129</v>
      </c>
      <c r="D127" s="113" t="s">
        <v>0</v>
      </c>
      <c r="E127" s="91" t="s">
        <v>478</v>
      </c>
      <c r="F127" s="91" t="s">
        <v>204</v>
      </c>
      <c r="G127" s="51" t="s">
        <v>55</v>
      </c>
      <c r="H127" s="29">
        <v>0.5</v>
      </c>
      <c r="I127" s="35">
        <f t="shared" si="13"/>
        <v>3900000</v>
      </c>
      <c r="J127" s="89"/>
      <c r="K127" s="89"/>
      <c r="L127" s="89"/>
    </row>
    <row r="128" spans="1:12" x14ac:dyDescent="0.25">
      <c r="A128" s="17">
        <f t="shared" si="14"/>
        <v>7</v>
      </c>
      <c r="B128" s="126" t="s">
        <v>374</v>
      </c>
      <c r="C128" s="112" t="s">
        <v>393</v>
      </c>
      <c r="D128" s="113" t="s">
        <v>82</v>
      </c>
      <c r="E128" s="91" t="s">
        <v>452</v>
      </c>
      <c r="F128" s="91" t="s">
        <v>340</v>
      </c>
      <c r="G128" s="87" t="s">
        <v>77</v>
      </c>
      <c r="H128" s="29">
        <v>0.4</v>
      </c>
      <c r="I128" s="35">
        <f t="shared" si="13"/>
        <v>3120000</v>
      </c>
      <c r="J128" s="89"/>
      <c r="K128" s="89"/>
      <c r="L128" s="89"/>
    </row>
    <row r="129" spans="1:12" x14ac:dyDescent="0.25">
      <c r="A129" s="17"/>
      <c r="B129" s="76"/>
      <c r="C129" s="80" t="s">
        <v>73</v>
      </c>
      <c r="D129" s="41">
        <f>A128</f>
        <v>7</v>
      </c>
      <c r="E129" s="24"/>
      <c r="F129" s="118"/>
      <c r="G129" s="86"/>
      <c r="H129" s="37"/>
      <c r="I129" s="77">
        <f>SUM(I122:I128)</f>
        <v>24960000</v>
      </c>
      <c r="J129" s="89"/>
      <c r="K129" s="89"/>
      <c r="L129" s="89"/>
    </row>
    <row r="130" spans="1:12" x14ac:dyDescent="0.25">
      <c r="A130" s="83" t="s">
        <v>52</v>
      </c>
      <c r="B130" s="76" t="s">
        <v>19</v>
      </c>
      <c r="C130" s="40"/>
      <c r="D130" s="103"/>
      <c r="E130" s="23"/>
      <c r="F130" s="106"/>
      <c r="G130" s="51"/>
      <c r="H130" s="36"/>
      <c r="I130" s="75"/>
      <c r="J130" s="89"/>
      <c r="K130" s="89"/>
      <c r="L130" s="89"/>
    </row>
    <row r="131" spans="1:12" ht="63" x14ac:dyDescent="0.25">
      <c r="A131" s="17">
        <v>1</v>
      </c>
      <c r="B131" s="107" t="s">
        <v>248</v>
      </c>
      <c r="C131" s="108" t="s">
        <v>419</v>
      </c>
      <c r="D131" s="109" t="s">
        <v>20</v>
      </c>
      <c r="E131" s="110" t="s">
        <v>494</v>
      </c>
      <c r="F131" s="111" t="s">
        <v>241</v>
      </c>
      <c r="G131" s="84" t="s">
        <v>612</v>
      </c>
      <c r="H131" s="29">
        <v>0.5</v>
      </c>
      <c r="I131" s="35">
        <f t="shared" ref="I131" si="15">19500000/10*4*H131</f>
        <v>3900000</v>
      </c>
      <c r="J131" s="89"/>
      <c r="K131" s="89"/>
      <c r="L131" s="89"/>
    </row>
    <row r="132" spans="1:12" ht="63" x14ac:dyDescent="0.25">
      <c r="A132" s="17">
        <f t="shared" ref="A132:A137" si="16">A131+1</f>
        <v>2</v>
      </c>
      <c r="B132" s="126" t="s">
        <v>246</v>
      </c>
      <c r="C132" s="112" t="s">
        <v>72</v>
      </c>
      <c r="D132" s="113" t="s">
        <v>31</v>
      </c>
      <c r="E132" s="91" t="s">
        <v>463</v>
      </c>
      <c r="F132" s="91" t="s">
        <v>242</v>
      </c>
      <c r="G132" s="84" t="s">
        <v>605</v>
      </c>
      <c r="H132" s="29">
        <v>0.5</v>
      </c>
      <c r="I132" s="35">
        <f t="shared" ref="I132:I137" si="17">19500000/10*4*H132</f>
        <v>3900000</v>
      </c>
      <c r="J132" s="89"/>
      <c r="K132" s="89"/>
      <c r="L132" s="89"/>
    </row>
    <row r="133" spans="1:12" ht="63" x14ac:dyDescent="0.25">
      <c r="A133" s="17">
        <f t="shared" si="16"/>
        <v>3</v>
      </c>
      <c r="B133" s="126" t="s">
        <v>284</v>
      </c>
      <c r="C133" s="112" t="s">
        <v>352</v>
      </c>
      <c r="D133" s="113" t="s">
        <v>13</v>
      </c>
      <c r="E133" s="91" t="s">
        <v>464</v>
      </c>
      <c r="F133" s="91" t="s">
        <v>242</v>
      </c>
      <c r="G133" s="84" t="s">
        <v>606</v>
      </c>
      <c r="H133" s="29">
        <v>0.5</v>
      </c>
      <c r="I133" s="35">
        <f t="shared" si="17"/>
        <v>3900000</v>
      </c>
      <c r="J133" s="82"/>
      <c r="K133" s="82"/>
      <c r="L133" s="82"/>
    </row>
    <row r="134" spans="1:12" x14ac:dyDescent="0.25">
      <c r="A134" s="17">
        <f t="shared" si="16"/>
        <v>4</v>
      </c>
      <c r="B134" s="126" t="s">
        <v>244</v>
      </c>
      <c r="C134" s="112" t="s">
        <v>78</v>
      </c>
      <c r="D134" s="113" t="s">
        <v>16</v>
      </c>
      <c r="E134" s="91" t="s">
        <v>447</v>
      </c>
      <c r="F134" s="91" t="s">
        <v>214</v>
      </c>
      <c r="G134" s="87" t="s">
        <v>77</v>
      </c>
      <c r="H134" s="29">
        <v>0.4</v>
      </c>
      <c r="I134" s="35">
        <f t="shared" si="17"/>
        <v>3120000</v>
      </c>
      <c r="J134" s="82"/>
      <c r="K134" s="82"/>
      <c r="L134" s="82"/>
    </row>
    <row r="135" spans="1:12" x14ac:dyDescent="0.25">
      <c r="A135" s="17">
        <f t="shared" si="16"/>
        <v>5</v>
      </c>
      <c r="B135" s="126" t="s">
        <v>245</v>
      </c>
      <c r="C135" s="112" t="s">
        <v>395</v>
      </c>
      <c r="D135" s="113" t="s">
        <v>31</v>
      </c>
      <c r="E135" s="91" t="s">
        <v>470</v>
      </c>
      <c r="F135" s="91" t="s">
        <v>214</v>
      </c>
      <c r="G135" s="87" t="s">
        <v>77</v>
      </c>
      <c r="H135" s="29">
        <v>0.4</v>
      </c>
      <c r="I135" s="35">
        <f t="shared" si="17"/>
        <v>3120000</v>
      </c>
      <c r="J135" s="82"/>
      <c r="K135" s="82"/>
      <c r="L135" s="82"/>
    </row>
    <row r="136" spans="1:12" ht="63" x14ac:dyDescent="0.25">
      <c r="A136" s="17">
        <f t="shared" si="16"/>
        <v>6</v>
      </c>
      <c r="B136" s="126" t="s">
        <v>282</v>
      </c>
      <c r="C136" s="112" t="s">
        <v>551</v>
      </c>
      <c r="D136" s="113" t="s">
        <v>31</v>
      </c>
      <c r="E136" s="91" t="s">
        <v>505</v>
      </c>
      <c r="F136" s="91" t="s">
        <v>214</v>
      </c>
      <c r="G136" s="51" t="s">
        <v>607</v>
      </c>
      <c r="H136" s="29">
        <v>0.4</v>
      </c>
      <c r="I136" s="35">
        <f t="shared" si="17"/>
        <v>3120000</v>
      </c>
      <c r="J136" s="82"/>
      <c r="K136" s="82"/>
      <c r="L136" s="82"/>
    </row>
    <row r="137" spans="1:12" x14ac:dyDescent="0.25">
      <c r="A137" s="17">
        <f t="shared" si="16"/>
        <v>7</v>
      </c>
      <c r="B137" s="126" t="s">
        <v>271</v>
      </c>
      <c r="C137" s="112" t="s">
        <v>553</v>
      </c>
      <c r="D137" s="113" t="s">
        <v>20</v>
      </c>
      <c r="E137" s="91" t="s">
        <v>543</v>
      </c>
      <c r="F137" s="91" t="s">
        <v>214</v>
      </c>
      <c r="G137" s="51" t="s">
        <v>55</v>
      </c>
      <c r="H137" s="29">
        <v>0.5</v>
      </c>
      <c r="I137" s="35">
        <f t="shared" si="17"/>
        <v>3900000</v>
      </c>
      <c r="J137" s="82"/>
      <c r="K137" s="82"/>
      <c r="L137" s="82"/>
    </row>
    <row r="138" spans="1:12" x14ac:dyDescent="0.25">
      <c r="A138" s="17"/>
      <c r="B138" s="76"/>
      <c r="C138" s="80" t="s">
        <v>73</v>
      </c>
      <c r="D138" s="41">
        <f>A137</f>
        <v>7</v>
      </c>
      <c r="E138" s="24"/>
      <c r="F138" s="118"/>
      <c r="G138" s="86"/>
      <c r="H138" s="37"/>
      <c r="I138" s="77">
        <f>SUM(I131:I137)</f>
        <v>24960000</v>
      </c>
      <c r="J138" s="89"/>
      <c r="K138" s="89"/>
      <c r="L138" s="89"/>
    </row>
    <row r="139" spans="1:12" x14ac:dyDescent="0.25">
      <c r="A139" s="83" t="s">
        <v>125</v>
      </c>
      <c r="B139" s="76" t="s">
        <v>8</v>
      </c>
      <c r="C139" s="40"/>
      <c r="D139" s="103"/>
      <c r="E139" s="23"/>
      <c r="F139" s="106"/>
      <c r="G139" s="51"/>
      <c r="H139" s="36"/>
      <c r="I139" s="75"/>
      <c r="J139" s="89"/>
      <c r="K139" s="89"/>
      <c r="L139" s="89"/>
    </row>
    <row r="140" spans="1:12" ht="63" x14ac:dyDescent="0.25">
      <c r="A140" s="17">
        <v>1</v>
      </c>
      <c r="B140" s="126" t="s">
        <v>302</v>
      </c>
      <c r="C140" s="112" t="s">
        <v>545</v>
      </c>
      <c r="D140" s="113" t="s">
        <v>66</v>
      </c>
      <c r="E140" s="91" t="s">
        <v>504</v>
      </c>
      <c r="F140" s="91" t="s">
        <v>238</v>
      </c>
      <c r="G140" s="84" t="s">
        <v>608</v>
      </c>
      <c r="H140" s="29">
        <v>0.5</v>
      </c>
      <c r="I140" s="35">
        <f t="shared" ref="I140:I149" si="18">19500000/10*4*H140</f>
        <v>3900000</v>
      </c>
      <c r="J140" s="89"/>
      <c r="K140" s="89"/>
      <c r="L140" s="89"/>
    </row>
    <row r="141" spans="1:12" x14ac:dyDescent="0.25">
      <c r="A141" s="17">
        <f>A140+1</f>
        <v>2</v>
      </c>
      <c r="B141" s="126" t="s">
        <v>239</v>
      </c>
      <c r="C141" s="112" t="s">
        <v>418</v>
      </c>
      <c r="D141" s="113" t="s">
        <v>70</v>
      </c>
      <c r="E141" s="91" t="s">
        <v>487</v>
      </c>
      <c r="F141" s="91" t="s">
        <v>237</v>
      </c>
      <c r="G141" s="51" t="s">
        <v>55</v>
      </c>
      <c r="H141" s="29">
        <v>0.5</v>
      </c>
      <c r="I141" s="35">
        <f t="shared" si="18"/>
        <v>3900000</v>
      </c>
      <c r="J141" s="89"/>
      <c r="K141" s="89"/>
      <c r="L141" s="89"/>
    </row>
    <row r="142" spans="1:12" s="99" customFormat="1" x14ac:dyDescent="0.25">
      <c r="A142" s="17">
        <f t="shared" ref="A142:A149" si="19">A141+1</f>
        <v>3</v>
      </c>
      <c r="B142" s="126" t="s">
        <v>303</v>
      </c>
      <c r="C142" s="112" t="s">
        <v>250</v>
      </c>
      <c r="D142" s="113" t="s">
        <v>58</v>
      </c>
      <c r="E142" s="91" t="s">
        <v>440</v>
      </c>
      <c r="F142" s="91" t="s">
        <v>190</v>
      </c>
      <c r="G142" s="51" t="s">
        <v>54</v>
      </c>
      <c r="H142" s="29">
        <v>0.4</v>
      </c>
      <c r="I142" s="35">
        <f t="shared" si="18"/>
        <v>3120000</v>
      </c>
      <c r="J142" s="89"/>
      <c r="K142" s="89"/>
      <c r="L142" s="89"/>
    </row>
    <row r="143" spans="1:12" x14ac:dyDescent="0.25">
      <c r="A143" s="17">
        <f t="shared" si="19"/>
        <v>4</v>
      </c>
      <c r="B143" s="126" t="s">
        <v>304</v>
      </c>
      <c r="C143" s="112" t="s">
        <v>546</v>
      </c>
      <c r="D143" s="113" t="s">
        <v>28</v>
      </c>
      <c r="E143" s="91" t="s">
        <v>444</v>
      </c>
      <c r="F143" s="91" t="s">
        <v>190</v>
      </c>
      <c r="G143" s="87" t="s">
        <v>77</v>
      </c>
      <c r="H143" s="29">
        <v>0.4</v>
      </c>
      <c r="I143" s="35">
        <f t="shared" si="18"/>
        <v>3120000</v>
      </c>
      <c r="J143" s="89"/>
      <c r="K143" s="89"/>
      <c r="L143" s="89"/>
    </row>
    <row r="144" spans="1:12" x14ac:dyDescent="0.25">
      <c r="A144" s="17">
        <f t="shared" si="19"/>
        <v>5</v>
      </c>
      <c r="B144" s="126" t="s">
        <v>236</v>
      </c>
      <c r="C144" s="112" t="s">
        <v>412</v>
      </c>
      <c r="D144" s="113" t="s">
        <v>23</v>
      </c>
      <c r="E144" s="91" t="s">
        <v>517</v>
      </c>
      <c r="F144" s="91" t="s">
        <v>200</v>
      </c>
      <c r="G144" s="51" t="s">
        <v>54</v>
      </c>
      <c r="H144" s="29">
        <v>0.4</v>
      </c>
      <c r="I144" s="35">
        <f t="shared" si="18"/>
        <v>3120000</v>
      </c>
      <c r="J144" s="89"/>
      <c r="K144" s="89"/>
      <c r="L144" s="89"/>
    </row>
    <row r="145" spans="1:12" x14ac:dyDescent="0.25">
      <c r="A145" s="17">
        <f t="shared" si="19"/>
        <v>6</v>
      </c>
      <c r="B145" s="126" t="s">
        <v>199</v>
      </c>
      <c r="C145" s="112" t="s">
        <v>542</v>
      </c>
      <c r="D145" s="113" t="s">
        <v>110</v>
      </c>
      <c r="E145" s="91" t="s">
        <v>484</v>
      </c>
      <c r="F145" s="91" t="s">
        <v>200</v>
      </c>
      <c r="G145" s="51" t="s">
        <v>54</v>
      </c>
      <c r="H145" s="29">
        <v>0.4</v>
      </c>
      <c r="I145" s="35">
        <f t="shared" si="18"/>
        <v>3120000</v>
      </c>
      <c r="J145" s="89"/>
      <c r="K145" s="89"/>
      <c r="L145" s="89"/>
    </row>
    <row r="146" spans="1:12" x14ac:dyDescent="0.25">
      <c r="A146" s="17">
        <f t="shared" si="19"/>
        <v>7</v>
      </c>
      <c r="B146" s="126" t="s">
        <v>376</v>
      </c>
      <c r="C146" s="112" t="s">
        <v>547</v>
      </c>
      <c r="D146" s="113" t="s">
        <v>9</v>
      </c>
      <c r="E146" s="91" t="s">
        <v>474</v>
      </c>
      <c r="F146" s="91" t="s">
        <v>341</v>
      </c>
      <c r="G146" s="87" t="s">
        <v>77</v>
      </c>
      <c r="H146" s="29">
        <v>0.4</v>
      </c>
      <c r="I146" s="35">
        <f t="shared" si="18"/>
        <v>3120000</v>
      </c>
      <c r="J146" s="89"/>
      <c r="K146" s="89"/>
      <c r="L146" s="89"/>
    </row>
    <row r="147" spans="1:12" x14ac:dyDescent="0.25">
      <c r="A147" s="17">
        <f t="shared" si="19"/>
        <v>8</v>
      </c>
      <c r="B147" s="126" t="s">
        <v>375</v>
      </c>
      <c r="C147" s="112" t="s">
        <v>156</v>
      </c>
      <c r="D147" s="113" t="s">
        <v>34</v>
      </c>
      <c r="E147" s="91" t="s">
        <v>539</v>
      </c>
      <c r="F147" s="91" t="s">
        <v>342</v>
      </c>
      <c r="G147" s="87" t="s">
        <v>77</v>
      </c>
      <c r="H147" s="29">
        <v>0.4</v>
      </c>
      <c r="I147" s="35">
        <f t="shared" si="18"/>
        <v>3120000</v>
      </c>
      <c r="J147" s="89"/>
      <c r="K147" s="89"/>
      <c r="L147" s="89"/>
    </row>
    <row r="148" spans="1:12" x14ac:dyDescent="0.25">
      <c r="A148" s="17">
        <f t="shared" si="19"/>
        <v>9</v>
      </c>
      <c r="B148" s="126" t="s">
        <v>368</v>
      </c>
      <c r="C148" s="112" t="s">
        <v>173</v>
      </c>
      <c r="D148" s="113" t="s">
        <v>56</v>
      </c>
      <c r="E148" s="91" t="s">
        <v>433</v>
      </c>
      <c r="F148" s="91" t="s">
        <v>343</v>
      </c>
      <c r="G148" s="51" t="s">
        <v>55</v>
      </c>
      <c r="H148" s="29">
        <v>0.5</v>
      </c>
      <c r="I148" s="35">
        <f t="shared" si="18"/>
        <v>3900000</v>
      </c>
      <c r="J148" s="89"/>
      <c r="K148" s="89"/>
      <c r="L148" s="89"/>
    </row>
    <row r="149" spans="1:12" x14ac:dyDescent="0.25">
      <c r="A149" s="17">
        <f t="shared" si="19"/>
        <v>10</v>
      </c>
      <c r="B149" s="126" t="s">
        <v>367</v>
      </c>
      <c r="C149" s="112" t="s">
        <v>407</v>
      </c>
      <c r="D149" s="113" t="s">
        <v>11</v>
      </c>
      <c r="E149" s="91" t="s">
        <v>470</v>
      </c>
      <c r="F149" s="91" t="s">
        <v>331</v>
      </c>
      <c r="G149" s="51" t="s">
        <v>54</v>
      </c>
      <c r="H149" s="29">
        <v>0.4</v>
      </c>
      <c r="I149" s="35">
        <f t="shared" si="18"/>
        <v>3120000</v>
      </c>
      <c r="J149" s="89"/>
      <c r="K149" s="89"/>
      <c r="L149" s="89"/>
    </row>
    <row r="150" spans="1:12" x14ac:dyDescent="0.25">
      <c r="A150" s="17"/>
      <c r="B150" s="101"/>
      <c r="C150" s="80" t="s">
        <v>73</v>
      </c>
      <c r="D150" s="41">
        <f>A149</f>
        <v>10</v>
      </c>
      <c r="E150" s="52"/>
      <c r="F150" s="85"/>
      <c r="G150" s="53"/>
      <c r="H150" s="83"/>
      <c r="I150" s="77">
        <f>SUM(I140:I149)</f>
        <v>33540000</v>
      </c>
      <c r="J150" s="89"/>
      <c r="K150" s="89"/>
      <c r="L150" s="89"/>
    </row>
    <row r="151" spans="1:12" x14ac:dyDescent="0.25">
      <c r="A151" s="17"/>
      <c r="B151" s="76"/>
      <c r="C151" s="80" t="s">
        <v>96</v>
      </c>
      <c r="D151" s="65">
        <f>D150+D138+D129+D120+D104+D79+D71+D53+D48+D38+D23</f>
        <v>121</v>
      </c>
      <c r="E151" s="54" t="s">
        <v>74</v>
      </c>
      <c r="F151" s="85"/>
      <c r="G151" s="86"/>
      <c r="H151" s="83"/>
      <c r="I151" s="66">
        <f>I150+I138+I129+I120+I104+I79+I71+I53+I48+I38+I23</f>
        <v>413400000</v>
      </c>
      <c r="J151" s="60"/>
      <c r="K151" s="95"/>
      <c r="L151" s="59"/>
    </row>
    <row r="152" spans="1:12" ht="26.25" customHeight="1" x14ac:dyDescent="0.25">
      <c r="A152" s="69"/>
      <c r="B152" s="138" t="s">
        <v>614</v>
      </c>
      <c r="C152" s="138"/>
      <c r="D152" s="138"/>
      <c r="E152" s="138"/>
      <c r="F152" s="138"/>
      <c r="G152" s="138"/>
      <c r="H152" s="138"/>
      <c r="I152" s="138"/>
    </row>
    <row r="153" spans="1:12" x14ac:dyDescent="0.25">
      <c r="A153" s="70"/>
      <c r="B153" s="44"/>
      <c r="C153" s="31"/>
      <c r="D153" s="31"/>
      <c r="E153" s="55"/>
      <c r="F153" s="55"/>
      <c r="G153" s="56"/>
      <c r="H153" s="71"/>
      <c r="I153" s="71"/>
      <c r="J153" s="56"/>
      <c r="K153" s="61"/>
    </row>
    <row r="154" spans="1:12" ht="16.5" customHeight="1" x14ac:dyDescent="0.25">
      <c r="A154" s="139" t="s">
        <v>137</v>
      </c>
      <c r="B154" s="139"/>
      <c r="C154" s="139" t="s">
        <v>107</v>
      </c>
      <c r="D154" s="139"/>
      <c r="E154" s="139"/>
      <c r="F154" s="140" t="s">
        <v>138</v>
      </c>
      <c r="G154" s="140"/>
      <c r="H154" s="140"/>
      <c r="I154" s="140" t="s">
        <v>139</v>
      </c>
      <c r="J154" s="140"/>
      <c r="K154" s="62"/>
    </row>
    <row r="155" spans="1:12" x14ac:dyDescent="0.25">
      <c r="A155" s="139"/>
      <c r="B155" s="139"/>
      <c r="C155" s="139"/>
      <c r="D155" s="139"/>
      <c r="E155" s="139"/>
      <c r="F155" s="140"/>
      <c r="G155" s="140"/>
      <c r="H155" s="140"/>
      <c r="I155" s="140"/>
      <c r="J155" s="140"/>
      <c r="K155" s="62"/>
    </row>
    <row r="156" spans="1:12" x14ac:dyDescent="0.25">
      <c r="A156" s="72"/>
      <c r="B156" s="32"/>
      <c r="C156" s="32"/>
      <c r="D156" s="32"/>
      <c r="E156" s="72"/>
      <c r="F156" s="72"/>
      <c r="G156" s="72"/>
      <c r="H156" s="72"/>
      <c r="I156" s="72"/>
      <c r="J156" s="72"/>
      <c r="K156" s="63"/>
    </row>
    <row r="157" spans="1:12" x14ac:dyDescent="0.25">
      <c r="A157" s="72"/>
      <c r="B157" s="32"/>
      <c r="C157" s="32"/>
      <c r="D157" s="32"/>
      <c r="E157" s="72"/>
      <c r="F157" s="72"/>
      <c r="G157" s="72"/>
      <c r="H157" s="72"/>
      <c r="I157" s="72"/>
      <c r="J157" s="72"/>
      <c r="K157" s="63"/>
    </row>
    <row r="158" spans="1:12" x14ac:dyDescent="0.25">
      <c r="A158" s="72"/>
      <c r="B158" s="32"/>
      <c r="C158" s="32"/>
      <c r="D158" s="32"/>
      <c r="E158" s="72"/>
      <c r="F158" s="72"/>
      <c r="G158" s="57"/>
      <c r="H158" s="72"/>
      <c r="I158" s="72"/>
      <c r="J158" s="72"/>
      <c r="K158" s="63"/>
    </row>
    <row r="159" spans="1:12" x14ac:dyDescent="0.25">
      <c r="A159" s="72"/>
      <c r="B159" s="32"/>
      <c r="C159" s="32"/>
      <c r="D159" s="32"/>
      <c r="E159" s="72"/>
      <c r="F159" s="72"/>
      <c r="G159" s="57"/>
      <c r="H159" s="72"/>
      <c r="I159" s="72"/>
      <c r="J159" s="72"/>
      <c r="K159" s="63"/>
    </row>
    <row r="160" spans="1:12" ht="17.25" x14ac:dyDescent="0.25">
      <c r="A160" s="133" t="s">
        <v>140</v>
      </c>
      <c r="B160" s="133"/>
      <c r="C160" s="133" t="s">
        <v>76</v>
      </c>
      <c r="D160" s="133"/>
      <c r="E160" s="133"/>
      <c r="F160" s="133" t="s">
        <v>151</v>
      </c>
      <c r="G160" s="133"/>
      <c r="H160" s="133"/>
      <c r="I160" s="133" t="s">
        <v>164</v>
      </c>
      <c r="J160" s="133"/>
      <c r="K160" s="64"/>
    </row>
    <row r="161" spans="1:12" s="68" customFormat="1" x14ac:dyDescent="0.25">
      <c r="A161" s="74"/>
      <c r="B161" s="92"/>
      <c r="C161" s="92"/>
      <c r="D161" s="92"/>
      <c r="E161" s="21"/>
      <c r="F161" s="48"/>
      <c r="G161" s="49"/>
      <c r="H161" s="69"/>
      <c r="I161" s="22"/>
      <c r="J161" s="49"/>
      <c r="K161" s="94"/>
      <c r="L161" s="49"/>
    </row>
    <row r="162" spans="1:12" x14ac:dyDescent="0.25">
      <c r="B162" s="121" t="s">
        <v>177</v>
      </c>
      <c r="C162" s="119" t="s">
        <v>563</v>
      </c>
      <c r="L162" s="81" t="e">
        <f>VLOOKUP(B162,#REF!,3,0)</f>
        <v>#REF!</v>
      </c>
    </row>
    <row r="163" spans="1:12" x14ac:dyDescent="0.25">
      <c r="B163" s="121" t="s">
        <v>273</v>
      </c>
      <c r="C163" s="119" t="s">
        <v>564</v>
      </c>
      <c r="L163" s="81" t="e">
        <f>VLOOKUP(B163,#REF!,3,0)</f>
        <v>#REF!</v>
      </c>
    </row>
    <row r="164" spans="1:12" x14ac:dyDescent="0.25">
      <c r="B164" s="121" t="s">
        <v>186</v>
      </c>
      <c r="C164" s="119" t="s">
        <v>565</v>
      </c>
      <c r="L164" s="81" t="e">
        <f>VLOOKUP(B164,#REF!,3,0)</f>
        <v>#REF!</v>
      </c>
    </row>
    <row r="165" spans="1:12" x14ac:dyDescent="0.25">
      <c r="B165" s="122" t="s">
        <v>362</v>
      </c>
      <c r="C165" s="120" t="s">
        <v>579</v>
      </c>
      <c r="L165" s="81" t="e">
        <f>VLOOKUP(B165,#REF!,3,0)</f>
        <v>#REF!</v>
      </c>
    </row>
    <row r="166" spans="1:12" x14ac:dyDescent="0.25">
      <c r="B166" s="122" t="s">
        <v>269</v>
      </c>
      <c r="C166" s="120" t="s">
        <v>580</v>
      </c>
      <c r="L166" s="81" t="e">
        <f>VLOOKUP(B166,#REF!,3,0)</f>
        <v>#REF!</v>
      </c>
    </row>
    <row r="167" spans="1:12" x14ac:dyDescent="0.25">
      <c r="B167" s="122" t="s">
        <v>168</v>
      </c>
      <c r="C167" s="120" t="s">
        <v>581</v>
      </c>
      <c r="L167" s="81" t="e">
        <f>VLOOKUP(B167,#REF!,3,0)</f>
        <v>#REF!</v>
      </c>
    </row>
    <row r="168" spans="1:12" x14ac:dyDescent="0.25">
      <c r="B168" s="122" t="s">
        <v>180</v>
      </c>
      <c r="C168" s="120" t="s">
        <v>585</v>
      </c>
      <c r="L168" s="81" t="e">
        <f>VLOOKUP(B168,#REF!,3,0)</f>
        <v>#REF!</v>
      </c>
    </row>
    <row r="169" spans="1:12" x14ac:dyDescent="0.25">
      <c r="B169" s="122" t="s">
        <v>366</v>
      </c>
      <c r="C169" s="120" t="s">
        <v>587</v>
      </c>
      <c r="L169" s="81" t="e">
        <f>VLOOKUP(B169,#REF!,3,0)</f>
        <v>#REF!</v>
      </c>
    </row>
    <row r="170" spans="1:12" x14ac:dyDescent="0.25">
      <c r="B170" s="122" t="s">
        <v>171</v>
      </c>
      <c r="C170" s="120" t="s">
        <v>588</v>
      </c>
      <c r="L170" s="81" t="e">
        <f>VLOOKUP(B170,#REF!,3,0)</f>
        <v>#REF!</v>
      </c>
    </row>
    <row r="171" spans="1:12" x14ac:dyDescent="0.25">
      <c r="B171" s="122" t="s">
        <v>167</v>
      </c>
      <c r="C171" s="120" t="s">
        <v>589</v>
      </c>
      <c r="L171" s="81" t="e">
        <f>VLOOKUP(B171,#REF!,3,0)</f>
        <v>#REF!</v>
      </c>
    </row>
    <row r="172" spans="1:12" x14ac:dyDescent="0.25">
      <c r="B172" s="122" t="s">
        <v>176</v>
      </c>
      <c r="C172" s="120" t="s">
        <v>591</v>
      </c>
      <c r="L172" s="81" t="e">
        <f>VLOOKUP(B172,#REF!,3,0)</f>
        <v>#REF!</v>
      </c>
    </row>
    <row r="173" spans="1:12" x14ac:dyDescent="0.25">
      <c r="B173" s="122" t="s">
        <v>187</v>
      </c>
      <c r="C173" s="120" t="s">
        <v>592</v>
      </c>
      <c r="L173" s="81" t="e">
        <f>VLOOKUP(B173,#REF!,3,0)</f>
        <v>#REF!</v>
      </c>
    </row>
    <row r="174" spans="1:12" x14ac:dyDescent="0.25">
      <c r="B174" s="122" t="s">
        <v>182</v>
      </c>
      <c r="C174" s="120" t="s">
        <v>593</v>
      </c>
      <c r="L174" s="81" t="e">
        <f>VLOOKUP(B174,#REF!,3,0)</f>
        <v>#REF!</v>
      </c>
    </row>
    <row r="175" spans="1:12" x14ac:dyDescent="0.25">
      <c r="B175" s="122" t="s">
        <v>172</v>
      </c>
      <c r="C175" s="120" t="s">
        <v>595</v>
      </c>
      <c r="L175" s="81" t="e">
        <f>VLOOKUP(B175,#REF!,3,0)</f>
        <v>#REF!</v>
      </c>
    </row>
    <row r="176" spans="1:12" x14ac:dyDescent="0.25">
      <c r="B176" s="122" t="s">
        <v>179</v>
      </c>
      <c r="C176" s="120" t="s">
        <v>596</v>
      </c>
      <c r="L176" s="81" t="e">
        <f>VLOOKUP(B176,#REF!,3,0)</f>
        <v>#REF!</v>
      </c>
    </row>
    <row r="177" spans="2:12" x14ac:dyDescent="0.25">
      <c r="B177" s="122" t="s">
        <v>251</v>
      </c>
      <c r="C177" s="120" t="s">
        <v>597</v>
      </c>
      <c r="L177" s="81" t="e">
        <f>VLOOKUP(B177,#REF!,3,0)</f>
        <v>#REF!</v>
      </c>
    </row>
    <row r="178" spans="2:12" x14ac:dyDescent="0.25">
      <c r="B178" s="122" t="s">
        <v>170</v>
      </c>
      <c r="C178" s="120" t="s">
        <v>598</v>
      </c>
      <c r="L178" s="81" t="e">
        <f>VLOOKUP(B178,#REF!,3,0)</f>
        <v>#REF!</v>
      </c>
    </row>
    <row r="179" spans="2:12" x14ac:dyDescent="0.25">
      <c r="B179" s="122" t="s">
        <v>305</v>
      </c>
      <c r="C179" s="120" t="s">
        <v>602</v>
      </c>
      <c r="L179" s="81" t="e">
        <f>VLOOKUP(B179,#REF!,3,0)</f>
        <v>#REF!</v>
      </c>
    </row>
    <row r="180" spans="2:12" x14ac:dyDescent="0.25">
      <c r="B180" s="122" t="s">
        <v>181</v>
      </c>
      <c r="C180" s="120" t="s">
        <v>603</v>
      </c>
      <c r="L180" s="81" t="e">
        <f>VLOOKUP(B180,#REF!,3,0)</f>
        <v>#REF!</v>
      </c>
    </row>
    <row r="181" spans="2:12" x14ac:dyDescent="0.25">
      <c r="B181" s="122" t="s">
        <v>166</v>
      </c>
      <c r="C181" s="120" t="s">
        <v>604</v>
      </c>
      <c r="L181" s="81" t="e">
        <f>VLOOKUP(B181,#REF!,3,0)</f>
        <v>#REF!</v>
      </c>
    </row>
    <row r="182" spans="2:12" x14ac:dyDescent="0.25">
      <c r="B182" s="122" t="s">
        <v>330</v>
      </c>
      <c r="C182" s="120" t="s">
        <v>605</v>
      </c>
      <c r="L182" s="81" t="e">
        <f>VLOOKUP(B182,#REF!,3,0)</f>
        <v>#REF!</v>
      </c>
    </row>
    <row r="183" spans="2:12" x14ac:dyDescent="0.25">
      <c r="B183" s="122" t="s">
        <v>169</v>
      </c>
      <c r="C183" s="120" t="s">
        <v>606</v>
      </c>
      <c r="L183" s="81" t="e">
        <f>VLOOKUP(B183,#REF!,3,0)</f>
        <v>#REF!</v>
      </c>
    </row>
    <row r="184" spans="2:12" x14ac:dyDescent="0.25">
      <c r="B184" s="122" t="s">
        <v>174</v>
      </c>
      <c r="C184" s="120" t="s">
        <v>608</v>
      </c>
      <c r="L184" s="81" t="e">
        <f>VLOOKUP(B184,#REF!,3,0)</f>
        <v>#REF!</v>
      </c>
    </row>
    <row r="185" spans="2:12" x14ac:dyDescent="0.25">
      <c r="B185" s="132" t="s">
        <v>235</v>
      </c>
      <c r="C185" s="131" t="s">
        <v>613</v>
      </c>
      <c r="L185" s="81" t="e">
        <f>VLOOKUP(B185,#REF!,3,0)</f>
        <v>#REF!</v>
      </c>
    </row>
  </sheetData>
  <autoFilter ref="A7:L184" xr:uid="{846D3364-2232-443C-B829-BC42C7806384}"/>
  <mergeCells count="15">
    <mergeCell ref="A160:B160"/>
    <mergeCell ref="C160:E160"/>
    <mergeCell ref="F160:H160"/>
    <mergeCell ref="A1:E1"/>
    <mergeCell ref="G1:J1"/>
    <mergeCell ref="A2:E2"/>
    <mergeCell ref="G2:J2"/>
    <mergeCell ref="A4:J4"/>
    <mergeCell ref="A5:J5"/>
    <mergeCell ref="B152:I152"/>
    <mergeCell ref="A154:B155"/>
    <mergeCell ref="C154:E155"/>
    <mergeCell ref="F154:H155"/>
    <mergeCell ref="I154:J155"/>
    <mergeCell ref="I160:J160"/>
  </mergeCells>
  <pageMargins left="0.5" right="0.25" top="0.5" bottom="0.5" header="0.3" footer="0.3"/>
  <pageSetup paperSize="9" scale="91" orientation="landscape" r:id="rId1"/>
  <headerFooter differentFirst="1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I27"/>
  <sheetViews>
    <sheetView topLeftCell="C1" zoomScaleNormal="100" workbookViewId="0">
      <selection activeCell="J1" sqref="J1:N1048576"/>
    </sheetView>
  </sheetViews>
  <sheetFormatPr defaultColWidth="14.7109375" defaultRowHeight="16.5" x14ac:dyDescent="0.25"/>
  <cols>
    <col min="1" max="1" width="7.85546875" style="1" customWidth="1"/>
    <col min="2" max="2" width="15.7109375" style="1" customWidth="1"/>
    <col min="3" max="3" width="17.140625" style="1" customWidth="1"/>
    <col min="4" max="4" width="13.7109375" style="1" customWidth="1"/>
    <col min="5" max="5" width="15.85546875" style="1" customWidth="1"/>
    <col min="6" max="6" width="13.28515625" style="1" customWidth="1"/>
    <col min="7" max="7" width="15.5703125" style="1" customWidth="1"/>
    <col min="8" max="8" width="11.28515625" style="1" customWidth="1"/>
    <col min="9" max="9" width="21.42578125" style="1" customWidth="1"/>
    <col min="10" max="16384" width="14.7109375" style="1"/>
  </cols>
  <sheetData>
    <row r="1" spans="1:9" x14ac:dyDescent="0.25">
      <c r="A1" s="134" t="s">
        <v>45</v>
      </c>
      <c r="B1" s="134"/>
      <c r="C1" s="134"/>
      <c r="D1" s="134"/>
      <c r="E1" s="134"/>
      <c r="F1" s="135" t="s">
        <v>51</v>
      </c>
      <c r="G1" s="135"/>
      <c r="H1" s="135"/>
      <c r="I1" s="135"/>
    </row>
    <row r="2" spans="1:9" ht="15.75" customHeight="1" x14ac:dyDescent="0.3">
      <c r="A2" s="135" t="s">
        <v>136</v>
      </c>
      <c r="B2" s="135"/>
      <c r="C2" s="135"/>
      <c r="D2" s="135"/>
      <c r="E2" s="135"/>
      <c r="F2" s="136" t="s">
        <v>50</v>
      </c>
      <c r="G2" s="136"/>
      <c r="H2" s="136"/>
      <c r="I2" s="136"/>
    </row>
    <row r="3" spans="1:9" ht="70.5" customHeight="1" x14ac:dyDescent="0.25">
      <c r="A3" s="157" t="s">
        <v>609</v>
      </c>
      <c r="B3" s="158"/>
      <c r="C3" s="158"/>
      <c r="D3" s="158"/>
      <c r="E3" s="158"/>
      <c r="F3" s="158"/>
      <c r="G3" s="158"/>
      <c r="H3" s="158"/>
      <c r="I3" s="158"/>
    </row>
    <row r="4" spans="1:9" ht="12" customHeight="1" x14ac:dyDescent="0.25"/>
    <row r="5" spans="1:9" ht="18" customHeight="1" x14ac:dyDescent="0.25">
      <c r="A5" s="159" t="s">
        <v>85</v>
      </c>
      <c r="B5" s="160" t="s">
        <v>86</v>
      </c>
      <c r="C5" s="161" t="s">
        <v>93</v>
      </c>
      <c r="D5" s="141" t="s">
        <v>90</v>
      </c>
      <c r="E5" s="141"/>
      <c r="F5" s="141" t="s">
        <v>89</v>
      </c>
      <c r="G5" s="141"/>
      <c r="H5" s="150" t="s">
        <v>87</v>
      </c>
      <c r="I5" s="151"/>
    </row>
    <row r="6" spans="1:9" ht="30.75" customHeight="1" x14ac:dyDescent="0.25">
      <c r="A6" s="159"/>
      <c r="B6" s="160"/>
      <c r="C6" s="162"/>
      <c r="D6" s="19" t="s">
        <v>102</v>
      </c>
      <c r="E6" s="19" t="s">
        <v>91</v>
      </c>
      <c r="F6" s="19" t="s">
        <v>102</v>
      </c>
      <c r="G6" s="19" t="s">
        <v>91</v>
      </c>
      <c r="H6" s="19" t="s">
        <v>102</v>
      </c>
      <c r="I6" s="19" t="s">
        <v>92</v>
      </c>
    </row>
    <row r="7" spans="1:9" x14ac:dyDescent="0.25">
      <c r="A7" s="25"/>
      <c r="B7" s="30" t="s">
        <v>150</v>
      </c>
      <c r="C7" s="26"/>
      <c r="D7" s="27"/>
      <c r="E7" s="27"/>
      <c r="F7" s="27"/>
      <c r="G7" s="27"/>
      <c r="H7" s="27"/>
      <c r="I7" s="27"/>
    </row>
    <row r="8" spans="1:9" ht="15" customHeight="1" x14ac:dyDescent="0.25">
      <c r="A8" s="17">
        <f>A6+1</f>
        <v>1</v>
      </c>
      <c r="B8" s="17" t="s">
        <v>562</v>
      </c>
      <c r="C8" s="5">
        <v>19500000</v>
      </c>
      <c r="D8" s="100">
        <v>75</v>
      </c>
      <c r="E8" s="6">
        <f>C8/10*4*40%</f>
        <v>3120000</v>
      </c>
      <c r="F8" s="11">
        <v>46</v>
      </c>
      <c r="G8" s="6">
        <f>C8/10*4*50%</f>
        <v>3900000</v>
      </c>
      <c r="H8" s="15">
        <f>F8+D8</f>
        <v>121</v>
      </c>
      <c r="I8" s="7">
        <f>G8*F8+E8*D8</f>
        <v>413400000</v>
      </c>
    </row>
    <row r="9" spans="1:9" ht="15" customHeight="1" x14ac:dyDescent="0.25">
      <c r="A9" s="3"/>
      <c r="B9" s="4" t="s">
        <v>88</v>
      </c>
      <c r="C9" s="8"/>
      <c r="D9" s="9">
        <f>SUM(D8:D8)</f>
        <v>75</v>
      </c>
      <c r="E9" s="8"/>
      <c r="F9" s="9">
        <f>SUM(F8:F8)</f>
        <v>46</v>
      </c>
      <c r="G9" s="8"/>
      <c r="H9" s="9">
        <f>SUM(H8:H8)</f>
        <v>121</v>
      </c>
      <c r="I9" s="18">
        <f>SUM(I8:I8)</f>
        <v>413400000</v>
      </c>
    </row>
    <row r="10" spans="1:9" ht="20.25" customHeight="1" x14ac:dyDescent="0.25">
      <c r="A10" s="2" t="s">
        <v>119</v>
      </c>
    </row>
    <row r="11" spans="1:9" s="13" customFormat="1" ht="20.25" customHeight="1" x14ac:dyDescent="0.25">
      <c r="A11" s="19" t="s">
        <v>153</v>
      </c>
      <c r="B11" s="152" t="s">
        <v>103</v>
      </c>
      <c r="C11" s="152"/>
      <c r="D11" s="152"/>
      <c r="E11" s="152"/>
      <c r="F11" s="152"/>
      <c r="G11" s="152"/>
    </row>
    <row r="12" spans="1:9" s="13" customFormat="1" ht="15.75" x14ac:dyDescent="0.25">
      <c r="A12" s="143">
        <v>0.5</v>
      </c>
      <c r="B12" s="147" t="s">
        <v>55</v>
      </c>
      <c r="C12" s="147"/>
      <c r="D12" s="147"/>
      <c r="E12" s="147"/>
      <c r="F12" s="147"/>
      <c r="G12" s="147"/>
    </row>
    <row r="13" spans="1:9" s="13" customFormat="1" ht="15.75" x14ac:dyDescent="0.25">
      <c r="A13" s="144"/>
      <c r="B13" s="154" t="s">
        <v>126</v>
      </c>
      <c r="C13" s="155"/>
      <c r="D13" s="155"/>
      <c r="E13" s="155"/>
      <c r="F13" s="155"/>
      <c r="G13" s="156"/>
    </row>
    <row r="14" spans="1:9" s="13" customFormat="1" ht="15.75" x14ac:dyDescent="0.25">
      <c r="A14" s="144"/>
      <c r="B14" s="146" t="s">
        <v>114</v>
      </c>
      <c r="C14" s="146"/>
      <c r="D14" s="146"/>
      <c r="E14" s="146"/>
      <c r="F14" s="146"/>
      <c r="G14" s="146"/>
    </row>
    <row r="15" spans="1:9" s="13" customFormat="1" ht="15.75" x14ac:dyDescent="0.25">
      <c r="A15" s="144"/>
      <c r="B15" s="146" t="s">
        <v>104</v>
      </c>
      <c r="C15" s="146"/>
      <c r="D15" s="146"/>
      <c r="E15" s="146"/>
      <c r="F15" s="146"/>
      <c r="G15" s="146"/>
    </row>
    <row r="16" spans="1:9" s="13" customFormat="1" ht="30" customHeight="1" x14ac:dyDescent="0.25">
      <c r="A16" s="144"/>
      <c r="B16" s="153" t="s">
        <v>152</v>
      </c>
      <c r="C16" s="153"/>
      <c r="D16" s="153"/>
      <c r="E16" s="153"/>
      <c r="F16" s="153"/>
      <c r="G16" s="153"/>
    </row>
    <row r="17" spans="1:9" s="13" customFormat="1" ht="15.75" x14ac:dyDescent="0.25">
      <c r="A17" s="145">
        <v>0.4</v>
      </c>
      <c r="B17" s="146" t="s">
        <v>54</v>
      </c>
      <c r="C17" s="146"/>
      <c r="D17" s="146"/>
      <c r="E17" s="146"/>
      <c r="F17" s="146"/>
      <c r="G17" s="146"/>
    </row>
    <row r="18" spans="1:9" s="13" customFormat="1" ht="15.75" x14ac:dyDescent="0.25">
      <c r="A18" s="145"/>
      <c r="B18" s="147" t="s">
        <v>106</v>
      </c>
      <c r="C18" s="147"/>
      <c r="D18" s="147"/>
      <c r="E18" s="147"/>
      <c r="F18" s="147"/>
      <c r="G18" s="147"/>
    </row>
    <row r="19" spans="1:9" s="13" customFormat="1" ht="15.75" x14ac:dyDescent="0.25">
      <c r="A19" s="145"/>
      <c r="B19" s="146" t="s">
        <v>105</v>
      </c>
      <c r="C19" s="146"/>
      <c r="D19" s="146"/>
      <c r="E19" s="146"/>
      <c r="F19" s="146"/>
      <c r="G19" s="146"/>
    </row>
    <row r="20" spans="1:9" ht="23.25" customHeight="1" x14ac:dyDescent="0.25">
      <c r="E20" s="142" t="s">
        <v>611</v>
      </c>
      <c r="F20" s="142"/>
      <c r="G20" s="142"/>
      <c r="H20" s="142"/>
      <c r="I20" s="142"/>
    </row>
    <row r="21" spans="1:9" ht="17.25" customHeight="1" x14ac:dyDescent="0.25">
      <c r="E21" s="148" t="s">
        <v>107</v>
      </c>
      <c r="F21" s="148"/>
      <c r="G21" s="148"/>
      <c r="H21" s="148"/>
      <c r="I21" s="148"/>
    </row>
    <row r="22" spans="1:9" ht="9.75" customHeight="1" x14ac:dyDescent="0.25">
      <c r="E22" s="148"/>
      <c r="F22" s="148"/>
      <c r="G22" s="148"/>
      <c r="H22" s="148"/>
      <c r="I22" s="148"/>
    </row>
    <row r="23" spans="1:9" ht="12" customHeight="1" x14ac:dyDescent="0.25">
      <c r="F23" s="14"/>
      <c r="G23" s="14"/>
    </row>
    <row r="24" spans="1:9" ht="12" customHeight="1" x14ac:dyDescent="0.25">
      <c r="F24" s="14"/>
      <c r="G24" s="14"/>
    </row>
    <row r="25" spans="1:9" ht="12" customHeight="1" x14ac:dyDescent="0.25">
      <c r="F25" s="14"/>
      <c r="G25" s="14"/>
    </row>
    <row r="26" spans="1:9" ht="12" customHeight="1" x14ac:dyDescent="0.25">
      <c r="F26" s="14"/>
      <c r="G26" s="14"/>
    </row>
    <row r="27" spans="1:9" ht="17.25" x14ac:dyDescent="0.25">
      <c r="E27" s="149" t="s">
        <v>76</v>
      </c>
      <c r="F27" s="149"/>
      <c r="G27" s="149"/>
      <c r="H27" s="149"/>
      <c r="I27" s="149"/>
    </row>
  </sheetData>
  <mergeCells count="25">
    <mergeCell ref="E21:I22"/>
    <mergeCell ref="E27:I27"/>
    <mergeCell ref="F1:I1"/>
    <mergeCell ref="F2:I2"/>
    <mergeCell ref="H5:I5"/>
    <mergeCell ref="B14:G14"/>
    <mergeCell ref="B15:G15"/>
    <mergeCell ref="B11:G11"/>
    <mergeCell ref="B12:G12"/>
    <mergeCell ref="B16:G16"/>
    <mergeCell ref="B13:G13"/>
    <mergeCell ref="A3:I3"/>
    <mergeCell ref="A5:A6"/>
    <mergeCell ref="B5:B6"/>
    <mergeCell ref="C5:C6"/>
    <mergeCell ref="D5:E5"/>
    <mergeCell ref="F5:G5"/>
    <mergeCell ref="A2:E2"/>
    <mergeCell ref="A1:E1"/>
    <mergeCell ref="E20:I20"/>
    <mergeCell ref="A12:A16"/>
    <mergeCell ref="A17:A19"/>
    <mergeCell ref="B17:G17"/>
    <mergeCell ref="B18:G18"/>
    <mergeCell ref="B19:G19"/>
  </mergeCells>
  <pageMargins left="0.78740157480314965" right="0.19685039370078741" top="0.39370078740157483" bottom="0.19685039370078741" header="0.31496062992125984" footer="0.19685039370078741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KY3_NAM2022</vt:lpstr>
      <vt:lpstr>BTH</vt:lpstr>
      <vt:lpstr>KY3_NAM2022!Print_Area</vt:lpstr>
      <vt:lpstr>KY3_NAM2022!Print_Titles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Veriton4620G</cp:lastModifiedBy>
  <cp:lastPrinted>2022-11-22T08:11:13Z</cp:lastPrinted>
  <dcterms:created xsi:type="dcterms:W3CDTF">2016-10-19T07:57:39Z</dcterms:created>
  <dcterms:modified xsi:type="dcterms:W3CDTF">2022-11-24T07:44:06Z</dcterms:modified>
</cp:coreProperties>
</file>